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435" windowHeight="6165" activeTab="0"/>
  </bookViews>
  <sheets>
    <sheet name="Legehennen" sheetId="1" r:id="rId1"/>
    <sheet name="Junghennen ab 10.LW" sheetId="2" r:id="rId2"/>
    <sheet name="Küken bis 10.LW" sheetId="3" r:id="rId3"/>
  </sheets>
  <definedNames>
    <definedName name="_xlnm.Print_Area" localSheetId="1">'Junghennen ab 10.LW'!$A$1:$Q$51</definedName>
    <definedName name="_xlnm.Print_Area" localSheetId="2">'Küken bis 10.LW'!$A$1:$Q$51</definedName>
    <definedName name="_xlnm.Print_Area" localSheetId="0">'Legehennen'!$A$1:$Q$60</definedName>
  </definedNames>
  <calcPr fullCalcOnLoad="1"/>
</workbook>
</file>

<file path=xl/sharedStrings.xml><?xml version="1.0" encoding="utf-8"?>
<sst xmlns="http://schemas.openxmlformats.org/spreadsheetml/2006/main" count="933" uniqueCount="104">
  <si>
    <t>m2</t>
  </si>
  <si>
    <t>m</t>
  </si>
  <si>
    <t>LEGEHENNEN</t>
  </si>
  <si>
    <t>SYSTEM:</t>
  </si>
  <si>
    <t>DATUM:</t>
  </si>
  <si>
    <t>Stallinnenmasse</t>
  </si>
  <si>
    <t>Breite</t>
  </si>
  <si>
    <t>n</t>
  </si>
  <si>
    <t>Länge</t>
  </si>
  <si>
    <t>Fläche</t>
  </si>
  <si>
    <t>Stränge</t>
  </si>
  <si>
    <t>Flächen</t>
  </si>
  <si>
    <t>Total</t>
  </si>
  <si>
    <t>Einstreu</t>
  </si>
  <si>
    <t>Seiten</t>
  </si>
  <si>
    <t>Tiere</t>
  </si>
  <si>
    <t>Zusatzeinstreu</t>
  </si>
  <si>
    <t>Anzahl</t>
  </si>
  <si>
    <t>Eingestreute Fläche</t>
  </si>
  <si>
    <t>%</t>
  </si>
  <si>
    <t>Cup/lm</t>
  </si>
  <si>
    <t>Einstreufläche</t>
  </si>
  <si>
    <t>Ebenen</t>
  </si>
  <si>
    <t xml:space="preserve">     Trog</t>
  </si>
  <si>
    <t>Tröge</t>
  </si>
  <si>
    <t>x</t>
  </si>
  <si>
    <t>Nippeltränke</t>
  </si>
  <si>
    <t>Cuptränken</t>
  </si>
  <si>
    <t>Umfang</t>
  </si>
  <si>
    <t>Nester</t>
  </si>
  <si>
    <t>Anderes</t>
  </si>
  <si>
    <t xml:space="preserve">: </t>
  </si>
  <si>
    <t xml:space="preserve">x </t>
  </si>
  <si>
    <t>:</t>
  </si>
  <si>
    <t>Volierenetagen</t>
  </si>
  <si>
    <t>Lattenrostflächen</t>
  </si>
  <si>
    <t>Tiere nach Flächen</t>
  </si>
  <si>
    <t>Tiere nach Sitzstangen</t>
  </si>
  <si>
    <t>Tiere nach Nester</t>
  </si>
  <si>
    <t>Total Tränken</t>
  </si>
  <si>
    <t>Total Sitzstangen</t>
  </si>
  <si>
    <t>Gitterflächen</t>
  </si>
  <si>
    <t>Total Gitterflächen</t>
  </si>
  <si>
    <t>Tiere nach Tränken</t>
  </si>
  <si>
    <t>Etagen</t>
  </si>
  <si>
    <t>Sitzstangenlänge</t>
  </si>
  <si>
    <t>Sitzst.-Futterebenen</t>
  </si>
  <si>
    <t>Spezialflächen</t>
  </si>
  <si>
    <t>Anlagen</t>
  </si>
  <si>
    <t>Nip/lm</t>
  </si>
  <si>
    <t>Anz./Etage</t>
  </si>
  <si>
    <t>Anz</t>
  </si>
  <si>
    <t>Gruppennester</t>
  </si>
  <si>
    <t>Einzelnester</t>
  </si>
  <si>
    <t>Breite1/2</t>
  </si>
  <si>
    <t>Rundtränken</t>
  </si>
  <si>
    <t>STALL:</t>
  </si>
  <si>
    <t>NR:</t>
  </si>
  <si>
    <t>Tierzahlen</t>
  </si>
  <si>
    <t>n/m</t>
  </si>
  <si>
    <t>m/Tier</t>
  </si>
  <si>
    <t>Anz.</t>
  </si>
  <si>
    <t xml:space="preserve">Rundfütterung </t>
  </si>
  <si>
    <t>Ø Durchm</t>
  </si>
  <si>
    <t>cm</t>
  </si>
  <si>
    <t>Linien</t>
  </si>
  <si>
    <t>Einstreufläche in % begehbare Fläche</t>
  </si>
  <si>
    <t>=</t>
  </si>
  <si>
    <t>)</t>
  </si>
  <si>
    <t>Flächen:</t>
  </si>
  <si>
    <t>Total begehbare Fläche</t>
  </si>
  <si>
    <t>Tränken:</t>
  </si>
  <si>
    <t>Fütterung:</t>
  </si>
  <si>
    <t>Sitzstangen:</t>
  </si>
  <si>
    <t>Systemangaben:</t>
  </si>
  <si>
    <t>Gruppennester Typ1</t>
  </si>
  <si>
    <t>Gruppennester Typ2</t>
  </si>
  <si>
    <t>Total Nestfläche/Anzahl Einzelnester</t>
  </si>
  <si>
    <t>Voliere-Grundetage</t>
  </si>
  <si>
    <t>Andere</t>
  </si>
  <si>
    <t>Anzahl Nippeltränken</t>
  </si>
  <si>
    <t>Anzahl Cuptränken</t>
  </si>
  <si>
    <t>Rundtränkelänge</t>
  </si>
  <si>
    <t>Rundtroglänge</t>
  </si>
  <si>
    <t>Tiere nach Fütterung</t>
  </si>
  <si>
    <t>n/m2</t>
  </si>
  <si>
    <t>Gitterfläche</t>
  </si>
  <si>
    <t>Begehbare Fläche</t>
  </si>
  <si>
    <t>Volierenanflugflächen</t>
  </si>
  <si>
    <t xml:space="preserve">Nestanflugflächen </t>
  </si>
  <si>
    <t>Einstreuflächen</t>
  </si>
  <si>
    <t>Total Einstreuflächen</t>
  </si>
  <si>
    <t>Total Fütterungen</t>
  </si>
  <si>
    <t xml:space="preserve">Trogfütterung </t>
  </si>
  <si>
    <t>Länge Futtertrogseite</t>
  </si>
  <si>
    <t>KÜKEN bis 10. WOCHE</t>
  </si>
  <si>
    <t>JUNGHENNEN ab 10. WOCHE</t>
  </si>
  <si>
    <r>
      <t>Tierzahl maximal</t>
    </r>
    <r>
      <rPr>
        <b/>
        <sz val="10"/>
        <color indexed="10"/>
        <rFont val="Arial"/>
        <family val="2"/>
      </rPr>
      <t xml:space="preserve"> (knappstes Angebot</t>
    </r>
  </si>
  <si>
    <r>
      <t xml:space="preserve">Tierzahl maximal </t>
    </r>
    <r>
      <rPr>
        <b/>
        <sz val="10"/>
        <color indexed="10"/>
        <rFont val="Arial"/>
        <family val="2"/>
      </rPr>
      <t>(knappstes Angebot</t>
    </r>
  </si>
  <si>
    <t>Tierzahl maximal (knappstes Angebot</t>
  </si>
  <si>
    <t>Etagenkanten</t>
  </si>
  <si>
    <t>TIERPLATZBERECHNUNGEN nach TSchV</t>
  </si>
  <si>
    <t>Vorschrift: 20%</t>
  </si>
  <si>
    <t>vorhanden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</si>
</sst>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&quot;Fr.&quot;\ #,##0;\-&quot;Fr.&quot;\ #,##0"/>
    <numFmt numFmtId="177" formatCode="&quot;Fr.&quot;\ #,##0;[Red]\-&quot;Fr.&quot;\ #,##0"/>
    <numFmt numFmtId="178" formatCode="&quot;Fr.&quot;\ #,##0.00;\-&quot;Fr.&quot;\ #,##0.00"/>
    <numFmt numFmtId="179" formatCode="&quot;Fr.&quot;\ #,##0.00;[Red]\-&quot;Fr.&quot;\ #,##0.00"/>
    <numFmt numFmtId="180" formatCode="d/m/yy"/>
    <numFmt numFmtId="181" formatCode="d/mmm/yy"/>
    <numFmt numFmtId="182" formatCode="d/mmm"/>
    <numFmt numFmtId="183" formatCode="h\,mm\ AM/PM"/>
    <numFmt numFmtId="184" formatCode="h\,mm\,ss\ AM/PM"/>
    <numFmt numFmtId="185" formatCode="h\,mm"/>
    <numFmt numFmtId="186" formatCode="h\,mm\,ss"/>
    <numFmt numFmtId="187" formatCode="d/m/yy\ h\,mm"/>
    <numFmt numFmtId="188" formatCode="0.0"/>
    <numFmt numFmtId="189" formatCode="dd/mm/yy"/>
    <numFmt numFmtId="190" formatCode="0.000"/>
  </numFmts>
  <fonts count="52">
    <font>
      <sz val="10"/>
      <name val="Arial"/>
      <family val="2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sz val="10"/>
      <name val="MS Sans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>
        <fgColor indexed="8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43"/>
      </patternFill>
    </fill>
    <fill>
      <patternFill patternType="gray0625">
        <fgColor indexed="43"/>
        <bgColor indexed="4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" fontId="4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46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85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16" xfId="0" applyFont="1" applyFill="1" applyBorder="1" applyAlignment="1" applyProtection="1">
      <alignment vertical="center"/>
      <protection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188" fontId="10" fillId="33" borderId="13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188" fontId="9" fillId="0" borderId="13" xfId="0" applyNumberFormat="1" applyFont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188" fontId="9" fillId="0" borderId="25" xfId="0" applyNumberFormat="1" applyFont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188" fontId="10" fillId="33" borderId="30" xfId="0" applyNumberFormat="1" applyFont="1" applyFill="1" applyBorder="1" applyAlignment="1">
      <alignment vertical="center"/>
    </xf>
    <xf numFmtId="1" fontId="10" fillId="33" borderId="25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2" fontId="10" fillId="33" borderId="25" xfId="0" applyNumberFormat="1" applyFont="1" applyFill="1" applyBorder="1" applyAlignment="1" applyProtection="1">
      <alignment horizontal="center" vertical="center"/>
      <protection locked="0"/>
    </xf>
    <xf numFmtId="2" fontId="10" fillId="33" borderId="24" xfId="0" applyNumberFormat="1" applyFont="1" applyFill="1" applyBorder="1" applyAlignment="1" applyProtection="1">
      <alignment horizontal="center" vertical="center"/>
      <protection locked="0"/>
    </xf>
    <xf numFmtId="1" fontId="10" fillId="33" borderId="13" xfId="0" applyNumberFormat="1" applyFont="1" applyFill="1" applyBorder="1" applyAlignment="1" applyProtection="1">
      <alignment horizontal="center" vertical="center"/>
      <protection locked="0"/>
    </xf>
    <xf numFmtId="1" fontId="10" fillId="33" borderId="25" xfId="0" applyNumberFormat="1" applyFont="1" applyFill="1" applyBorder="1" applyAlignment="1" applyProtection="1">
      <alignment horizontal="center" vertical="center"/>
      <protection locked="0"/>
    </xf>
    <xf numFmtId="0" fontId="10" fillId="33" borderId="30" xfId="0" applyFont="1" applyFill="1" applyBorder="1" applyAlignment="1" applyProtection="1">
      <alignment horizontal="center" vertical="center"/>
      <protection locked="0"/>
    </xf>
    <xf numFmtId="1" fontId="10" fillId="33" borderId="21" xfId="0" applyNumberFormat="1" applyFont="1" applyFill="1" applyBorder="1" applyAlignment="1" applyProtection="1">
      <alignment horizontal="center" vertical="center"/>
      <protection locked="0"/>
    </xf>
    <xf numFmtId="2" fontId="10" fillId="33" borderId="13" xfId="0" applyNumberFormat="1" applyFont="1" applyFill="1" applyBorder="1" applyAlignment="1" applyProtection="1">
      <alignment horizontal="center" vertical="center"/>
      <protection locked="0"/>
    </xf>
    <xf numFmtId="2" fontId="10" fillId="33" borderId="21" xfId="0" applyNumberFormat="1" applyFont="1" applyFill="1" applyBorder="1" applyAlignment="1" applyProtection="1">
      <alignment horizontal="center" vertical="center"/>
      <protection locked="0"/>
    </xf>
    <xf numFmtId="2" fontId="10" fillId="33" borderId="30" xfId="0" applyNumberFormat="1" applyFont="1" applyFill="1" applyBorder="1" applyAlignment="1" applyProtection="1">
      <alignment horizontal="center" vertical="center"/>
      <protection locked="0"/>
    </xf>
    <xf numFmtId="2" fontId="10" fillId="33" borderId="12" xfId="0" applyNumberFormat="1" applyFont="1" applyFill="1" applyBorder="1" applyAlignment="1" applyProtection="1">
      <alignment horizontal="center" vertical="center"/>
      <protection locked="0"/>
    </xf>
    <xf numFmtId="1" fontId="10" fillId="33" borderId="30" xfId="0" applyNumberFormat="1" applyFont="1" applyFill="1" applyBorder="1" applyAlignment="1" applyProtection="1">
      <alignment horizontal="center" vertical="center"/>
      <protection locked="0"/>
    </xf>
    <xf numFmtId="2" fontId="10" fillId="33" borderId="16" xfId="0" applyNumberFormat="1" applyFont="1" applyFill="1" applyBorder="1" applyAlignment="1" applyProtection="1">
      <alignment horizontal="center" vertical="center"/>
      <protection locked="0"/>
    </xf>
    <xf numFmtId="1" fontId="10" fillId="33" borderId="12" xfId="0" applyNumberFormat="1" applyFont="1" applyFill="1" applyBorder="1" applyAlignment="1" applyProtection="1">
      <alignment horizontal="center" vertical="center"/>
      <protection locked="0"/>
    </xf>
    <xf numFmtId="1" fontId="10" fillId="33" borderId="16" xfId="0" applyNumberFormat="1" applyFont="1" applyFill="1" applyBorder="1" applyAlignment="1" applyProtection="1">
      <alignment horizontal="center" vertical="center"/>
      <protection locked="0"/>
    </xf>
    <xf numFmtId="1" fontId="10" fillId="33" borderId="29" xfId="0" applyNumberFormat="1" applyFont="1" applyFill="1" applyBorder="1" applyAlignment="1" applyProtection="1">
      <alignment horizontal="center" vertical="center"/>
      <protection locked="0"/>
    </xf>
    <xf numFmtId="1" fontId="10" fillId="33" borderId="28" xfId="0" applyNumberFormat="1" applyFont="1" applyFill="1" applyBorder="1" applyAlignment="1" applyProtection="1">
      <alignment horizontal="center" vertical="center"/>
      <protection locked="0"/>
    </xf>
    <xf numFmtId="1" fontId="10" fillId="33" borderId="36" xfId="0" applyNumberFormat="1" applyFont="1" applyFill="1" applyBorder="1" applyAlignment="1" applyProtection="1">
      <alignment horizontal="center" vertical="center"/>
      <protection locked="0"/>
    </xf>
    <xf numFmtId="2" fontId="10" fillId="33" borderId="37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Alignment="1">
      <alignment horizontal="center"/>
    </xf>
    <xf numFmtId="2" fontId="8" fillId="0" borderId="11" xfId="0" applyNumberFormat="1" applyFont="1" applyFill="1" applyBorder="1" applyAlignment="1" applyProtection="1">
      <alignment vertical="center"/>
      <protection/>
    </xf>
    <xf numFmtId="0" fontId="9" fillId="0" borderId="38" xfId="0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39" xfId="0" applyFont="1" applyBorder="1" applyAlignment="1" applyProtection="1">
      <alignment vertical="center"/>
      <protection/>
    </xf>
    <xf numFmtId="0" fontId="10" fillId="0" borderId="32" xfId="0" applyFont="1" applyBorder="1" applyAlignment="1" applyProtection="1">
      <alignment horizontal="left" vertical="center"/>
      <protection/>
    </xf>
    <xf numFmtId="0" fontId="10" fillId="0" borderId="40" xfId="0" applyFont="1" applyFill="1" applyBorder="1" applyAlignment="1" applyProtection="1">
      <alignment horizontal="left" vertical="center"/>
      <protection/>
    </xf>
    <xf numFmtId="0" fontId="9" fillId="0" borderId="30" xfId="0" applyFont="1" applyBorder="1" applyAlignment="1" applyProtection="1">
      <alignment vertical="center"/>
      <protection/>
    </xf>
    <xf numFmtId="0" fontId="10" fillId="0" borderId="31" xfId="0" applyFont="1" applyFill="1" applyBorder="1" applyAlignment="1" applyProtection="1">
      <alignment horizontal="left" vertical="center"/>
      <protection/>
    </xf>
    <xf numFmtId="0" fontId="9" fillId="0" borderId="25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left" vertical="center"/>
      <protection/>
    </xf>
    <xf numFmtId="0" fontId="10" fillId="0" borderId="41" xfId="0" applyFont="1" applyFill="1" applyBorder="1" applyAlignment="1" applyProtection="1">
      <alignment horizontal="left" vertical="center"/>
      <protection/>
    </xf>
    <xf numFmtId="0" fontId="10" fillId="0" borderId="33" xfId="0" applyFont="1" applyFill="1" applyBorder="1" applyAlignment="1" applyProtection="1">
      <alignment horizontal="left" vertical="center"/>
      <protection/>
    </xf>
    <xf numFmtId="0" fontId="10" fillId="0" borderId="42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2" fontId="10" fillId="0" borderId="40" xfId="0" applyNumberFormat="1" applyFont="1" applyFill="1" applyBorder="1" applyAlignment="1" applyProtection="1">
      <alignment vertical="center"/>
      <protection/>
    </xf>
    <xf numFmtId="2" fontId="10" fillId="0" borderId="43" xfId="0" applyNumberFormat="1" applyFont="1" applyFill="1" applyBorder="1" applyAlignment="1" applyProtection="1">
      <alignment vertical="center"/>
      <protection/>
    </xf>
    <xf numFmtId="2" fontId="10" fillId="0" borderId="44" xfId="0" applyNumberFormat="1" applyFont="1" applyFill="1" applyBorder="1" applyAlignment="1" applyProtection="1">
      <alignment vertical="center"/>
      <protection/>
    </xf>
    <xf numFmtId="0" fontId="10" fillId="0" borderId="45" xfId="0" applyFont="1" applyFill="1" applyBorder="1" applyAlignment="1" applyProtection="1">
      <alignment horizontal="left" vertical="center"/>
      <protection/>
    </xf>
    <xf numFmtId="2" fontId="10" fillId="33" borderId="2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9" fillId="0" borderId="25" xfId="0" applyFont="1" applyFill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188" fontId="10" fillId="33" borderId="30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vertical="center"/>
      <protection/>
    </xf>
    <xf numFmtId="190" fontId="9" fillId="0" borderId="29" xfId="0" applyNumberFormat="1" applyFont="1" applyFill="1" applyBorder="1" applyAlignment="1" applyProtection="1">
      <alignment vertical="center"/>
      <protection/>
    </xf>
    <xf numFmtId="0" fontId="9" fillId="0" borderId="32" xfId="0" applyFont="1" applyFill="1" applyBorder="1" applyAlignment="1">
      <alignment horizontal="center" vertical="center"/>
    </xf>
    <xf numFmtId="0" fontId="9" fillId="0" borderId="46" xfId="0" applyFont="1" applyBorder="1" applyAlignment="1" applyProtection="1">
      <alignment vertical="center"/>
      <protection/>
    </xf>
    <xf numFmtId="190" fontId="9" fillId="0" borderId="29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88" fontId="10" fillId="33" borderId="21" xfId="0" applyNumberFormat="1" applyFont="1" applyFill="1" applyBorder="1" applyAlignment="1" applyProtection="1">
      <alignment horizontal="center" vertical="center"/>
      <protection locked="0"/>
    </xf>
    <xf numFmtId="2" fontId="10" fillId="33" borderId="30" xfId="0" applyNumberFormat="1" applyFont="1" applyFill="1" applyBorder="1" applyAlignment="1">
      <alignment vertical="center"/>
    </xf>
    <xf numFmtId="2" fontId="10" fillId="33" borderId="13" xfId="0" applyNumberFormat="1" applyFont="1" applyFill="1" applyBorder="1" applyAlignment="1">
      <alignment vertical="center"/>
    </xf>
    <xf numFmtId="2" fontId="10" fillId="33" borderId="24" xfId="0" applyNumberFormat="1" applyFont="1" applyFill="1" applyBorder="1" applyAlignment="1">
      <alignment vertical="center"/>
    </xf>
    <xf numFmtId="2" fontId="10" fillId="33" borderId="30" xfId="0" applyNumberFormat="1" applyFont="1" applyFill="1" applyBorder="1" applyAlignment="1" applyProtection="1">
      <alignment horizontal="center" vertical="center"/>
      <protection/>
    </xf>
    <xf numFmtId="188" fontId="10" fillId="33" borderId="13" xfId="0" applyNumberFormat="1" applyFont="1" applyFill="1" applyBorder="1" applyAlignment="1" applyProtection="1">
      <alignment horizontal="center" vertical="center"/>
      <protection locked="0"/>
    </xf>
    <xf numFmtId="9" fontId="0" fillId="0" borderId="0" xfId="0" applyNumberFormat="1" applyFont="1" applyAlignment="1">
      <alignment/>
    </xf>
    <xf numFmtId="0" fontId="9" fillId="0" borderId="19" xfId="0" applyFont="1" applyBorder="1" applyAlignment="1" applyProtection="1">
      <alignment horizontal="left" vertical="center"/>
      <protection/>
    </xf>
    <xf numFmtId="0" fontId="9" fillId="0" borderId="47" xfId="0" applyFont="1" applyBorder="1" applyAlignment="1" applyProtection="1">
      <alignment vertical="center"/>
      <protection/>
    </xf>
    <xf numFmtId="0" fontId="5" fillId="0" borderId="4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0" fillId="0" borderId="11" xfId="0" applyFont="1" applyBorder="1" applyAlignment="1" applyProtection="1">
      <alignment vertical="center"/>
      <protection/>
    </xf>
    <xf numFmtId="0" fontId="9" fillId="0" borderId="47" xfId="0" applyFont="1" applyFill="1" applyBorder="1" applyAlignment="1" applyProtection="1">
      <alignment horizontal="left" vertical="center"/>
      <protection/>
    </xf>
    <xf numFmtId="0" fontId="9" fillId="0" borderId="19" xfId="0" applyFont="1" applyFill="1" applyBorder="1" applyAlignment="1" applyProtection="1">
      <alignment horizontal="left" vertical="center"/>
      <protection/>
    </xf>
    <xf numFmtId="0" fontId="9" fillId="0" borderId="48" xfId="0" applyFont="1" applyFill="1" applyBorder="1" applyAlignment="1" applyProtection="1">
      <alignment horizontal="left" vertical="center"/>
      <protection/>
    </xf>
    <xf numFmtId="0" fontId="9" fillId="0" borderId="49" xfId="0" applyFont="1" applyFill="1" applyBorder="1" applyAlignment="1" applyProtection="1">
      <alignment horizontal="left" vertical="center"/>
      <protection/>
    </xf>
    <xf numFmtId="0" fontId="9" fillId="0" borderId="50" xfId="0" applyFont="1" applyBorder="1" applyAlignment="1" applyProtection="1">
      <alignment horizontal="left" vertical="center"/>
      <protection/>
    </xf>
    <xf numFmtId="2" fontId="9" fillId="0" borderId="41" xfId="0" applyNumberFormat="1" applyFont="1" applyFill="1" applyBorder="1" applyAlignment="1" applyProtection="1">
      <alignment vertical="center"/>
      <protection/>
    </xf>
    <xf numFmtId="2" fontId="9" fillId="0" borderId="17" xfId="0" applyNumberFormat="1" applyFont="1" applyFill="1" applyBorder="1" applyAlignment="1" applyProtection="1">
      <alignment vertical="center"/>
      <protection/>
    </xf>
    <xf numFmtId="0" fontId="9" fillId="0" borderId="51" xfId="0" applyFont="1" applyBorder="1" applyAlignment="1" applyProtection="1">
      <alignment vertical="center"/>
      <protection/>
    </xf>
    <xf numFmtId="2" fontId="9" fillId="0" borderId="40" xfId="0" applyNumberFormat="1" applyFont="1" applyFill="1" applyBorder="1" applyAlignment="1" applyProtection="1">
      <alignment vertical="center"/>
      <protection/>
    </xf>
    <xf numFmtId="0" fontId="9" fillId="0" borderId="48" xfId="0" applyFont="1" applyBorder="1" applyAlignment="1" applyProtection="1">
      <alignment vertical="center"/>
      <protection/>
    </xf>
    <xf numFmtId="2" fontId="9" fillId="0" borderId="52" xfId="0" applyNumberFormat="1" applyFont="1" applyFill="1" applyBorder="1" applyAlignment="1" applyProtection="1">
      <alignment vertical="center"/>
      <protection/>
    </xf>
    <xf numFmtId="2" fontId="9" fillId="0" borderId="42" xfId="0" applyNumberFormat="1" applyFont="1" applyFill="1" applyBorder="1" applyAlignment="1" applyProtection="1">
      <alignment vertical="center"/>
      <protection/>
    </xf>
    <xf numFmtId="0" fontId="9" fillId="0" borderId="50" xfId="0" applyFont="1" applyFill="1" applyBorder="1" applyAlignment="1" applyProtection="1">
      <alignment horizontal="left" vertical="center"/>
      <protection/>
    </xf>
    <xf numFmtId="0" fontId="9" fillId="0" borderId="53" xfId="0" applyFont="1" applyFill="1" applyBorder="1" applyAlignment="1" applyProtection="1">
      <alignment horizontal="left" vertical="center"/>
      <protection/>
    </xf>
    <xf numFmtId="0" fontId="9" fillId="0" borderId="35" xfId="0" applyFont="1" applyFill="1" applyBorder="1" applyAlignment="1" applyProtection="1">
      <alignment horizontal="left" vertical="center"/>
      <protection/>
    </xf>
    <xf numFmtId="0" fontId="9" fillId="0" borderId="14" xfId="0" applyFont="1" applyFill="1" applyBorder="1" applyAlignment="1" applyProtection="1">
      <alignment horizontal="left" vertical="center"/>
      <protection/>
    </xf>
    <xf numFmtId="0" fontId="9" fillId="0" borderId="33" xfId="0" applyFont="1" applyFill="1" applyBorder="1" applyAlignment="1" applyProtection="1">
      <alignment horizontal="left" vertical="center"/>
      <protection/>
    </xf>
    <xf numFmtId="0" fontId="9" fillId="0" borderId="26" xfId="0" applyFont="1" applyFill="1" applyBorder="1" applyAlignment="1" applyProtection="1">
      <alignment horizontal="left" vertical="center"/>
      <protection/>
    </xf>
    <xf numFmtId="0" fontId="9" fillId="0" borderId="22" xfId="0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/>
    </xf>
    <xf numFmtId="0" fontId="10" fillId="0" borderId="54" xfId="0" applyFont="1" applyBorder="1" applyAlignment="1">
      <alignment horizontal="center" vertical="center" textRotation="90"/>
    </xf>
    <xf numFmtId="0" fontId="10" fillId="0" borderId="55" xfId="0" applyFont="1" applyBorder="1" applyAlignment="1">
      <alignment horizontal="center" vertical="center" textRotation="90"/>
    </xf>
    <xf numFmtId="0" fontId="10" fillId="0" borderId="32" xfId="0" applyFont="1" applyBorder="1" applyAlignment="1">
      <alignment horizontal="center" vertical="center" textRotation="90"/>
    </xf>
    <xf numFmtId="0" fontId="9" fillId="0" borderId="47" xfId="0" applyFont="1" applyBorder="1" applyAlignment="1">
      <alignment vertical="center"/>
    </xf>
    <xf numFmtId="0" fontId="10" fillId="0" borderId="56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9" fillId="0" borderId="56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9" fillId="0" borderId="44" xfId="0" applyFont="1" applyBorder="1" applyAlignment="1" applyProtection="1">
      <alignment horizontal="left" vertical="center"/>
      <protection/>
    </xf>
    <xf numFmtId="0" fontId="10" fillId="0" borderId="54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0" fontId="5" fillId="0" borderId="54" xfId="0" applyFont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10" fillId="0" borderId="55" xfId="0" applyFont="1" applyBorder="1" applyAlignment="1">
      <alignment horizontal="center" vertical="center" textRotation="90" wrapText="1"/>
    </xf>
    <xf numFmtId="0" fontId="9" fillId="0" borderId="29" xfId="0" applyFont="1" applyBorder="1" applyAlignment="1" applyProtection="1">
      <alignment horizontal="left" vertical="center"/>
      <protection/>
    </xf>
    <xf numFmtId="0" fontId="9" fillId="0" borderId="51" xfId="0" applyFont="1" applyBorder="1" applyAlignment="1" applyProtection="1">
      <alignment horizontal="left" vertical="center"/>
      <protection/>
    </xf>
    <xf numFmtId="0" fontId="9" fillId="0" borderId="40" xfId="0" applyFont="1" applyBorder="1" applyAlignment="1" applyProtection="1">
      <alignment horizontal="left" vertical="center"/>
      <protection/>
    </xf>
    <xf numFmtId="0" fontId="9" fillId="0" borderId="41" xfId="0" applyFont="1" applyBorder="1" applyAlignment="1" applyProtection="1">
      <alignment vertical="center"/>
      <protection/>
    </xf>
    <xf numFmtId="0" fontId="10" fillId="0" borderId="57" xfId="0" applyFont="1" applyBorder="1" applyAlignment="1" applyProtection="1">
      <alignment vertical="center"/>
      <protection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9" fillId="0" borderId="28" xfId="0" applyFont="1" applyFill="1" applyBorder="1" applyAlignment="1">
      <alignment vertical="center"/>
    </xf>
    <xf numFmtId="0" fontId="5" fillId="0" borderId="51" xfId="0" applyFont="1" applyBorder="1" applyAlignment="1">
      <alignment horizontal="center" vertical="center" textRotation="90" wrapText="1"/>
    </xf>
    <xf numFmtId="2" fontId="10" fillId="0" borderId="51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horizontal="center" vertical="center" textRotation="90" wrapText="1"/>
    </xf>
    <xf numFmtId="2" fontId="10" fillId="34" borderId="0" xfId="0" applyNumberFormat="1" applyFont="1" applyFill="1" applyBorder="1" applyAlignment="1" applyProtection="1">
      <alignment horizontal="right" vertical="center"/>
      <protection/>
    </xf>
    <xf numFmtId="0" fontId="9" fillId="0" borderId="56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188" fontId="10" fillId="33" borderId="59" xfId="0" applyNumberFormat="1" applyFont="1" applyFill="1" applyBorder="1" applyAlignment="1">
      <alignment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190" fontId="9" fillId="0" borderId="60" xfId="0" applyNumberFormat="1" applyFont="1" applyFill="1" applyBorder="1" applyAlignment="1">
      <alignment vertical="center"/>
    </xf>
    <xf numFmtId="0" fontId="9" fillId="0" borderId="59" xfId="0" applyFont="1" applyFill="1" applyBorder="1" applyAlignment="1" applyProtection="1">
      <alignment vertical="center"/>
      <protection/>
    </xf>
    <xf numFmtId="0" fontId="9" fillId="0" borderId="6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43" xfId="0" applyFont="1" applyBorder="1" applyAlignment="1" applyProtection="1">
      <alignment horizontal="left" vertical="center"/>
      <protection/>
    </xf>
    <xf numFmtId="0" fontId="10" fillId="0" borderId="43" xfId="0" applyFont="1" applyFill="1" applyBorder="1" applyAlignment="1" applyProtection="1">
      <alignment horizontal="lef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0" fontId="9" fillId="0" borderId="32" xfId="0" applyFont="1" applyBorder="1" applyAlignment="1" applyProtection="1">
      <alignment horizontal="left" vertical="center"/>
      <protection/>
    </xf>
    <xf numFmtId="0" fontId="9" fillId="0" borderId="52" xfId="0" applyFont="1" applyFill="1" applyBorder="1" applyAlignment="1" applyProtection="1">
      <alignment horizontal="left" vertical="center"/>
      <protection/>
    </xf>
    <xf numFmtId="0" fontId="9" fillId="0" borderId="40" xfId="0" applyFont="1" applyFill="1" applyBorder="1" applyAlignment="1" applyProtection="1">
      <alignment horizontal="left" vertical="center"/>
      <protection/>
    </xf>
    <xf numFmtId="188" fontId="10" fillId="34" borderId="51" xfId="0" applyNumberFormat="1" applyFont="1" applyFill="1" applyBorder="1" applyAlignment="1" applyProtection="1">
      <alignment horizontal="right" vertical="center"/>
      <protection/>
    </xf>
    <xf numFmtId="0" fontId="10" fillId="0" borderId="56" xfId="0" applyFont="1" applyBorder="1" applyAlignment="1">
      <alignment horizontal="left" vertical="center"/>
    </xf>
    <xf numFmtId="0" fontId="9" fillId="0" borderId="15" xfId="0" applyFont="1" applyBorder="1" applyAlignment="1" applyProtection="1">
      <alignment horizontal="left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9" fillId="0" borderId="42" xfId="0" applyFont="1" applyFill="1" applyBorder="1" applyAlignment="1" applyProtection="1">
      <alignment horizontal="left" vertical="center"/>
      <protection/>
    </xf>
    <xf numFmtId="0" fontId="9" fillId="0" borderId="6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188" fontId="10" fillId="33" borderId="37" xfId="0" applyNumberFormat="1" applyFont="1" applyFill="1" applyBorder="1" applyAlignment="1">
      <alignment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37" xfId="0" applyFont="1" applyBorder="1" applyAlignment="1">
      <alignment vertical="center"/>
    </xf>
    <xf numFmtId="0" fontId="9" fillId="0" borderId="37" xfId="0" applyFont="1" applyBorder="1" applyAlignment="1" applyProtection="1">
      <alignment vertical="center"/>
      <protection/>
    </xf>
    <xf numFmtId="0" fontId="9" fillId="0" borderId="31" xfId="0" applyFont="1" applyFill="1" applyBorder="1" applyAlignment="1" applyProtection="1">
      <alignment horizontal="left" vertical="center"/>
      <protection/>
    </xf>
    <xf numFmtId="0" fontId="9" fillId="0" borderId="31" xfId="0" applyFont="1" applyFill="1" applyBorder="1" applyAlignment="1">
      <alignment horizontal="center" vertical="center"/>
    </xf>
    <xf numFmtId="0" fontId="10" fillId="0" borderId="40" xfId="0" applyFont="1" applyBorder="1" applyAlignment="1" applyProtection="1">
      <alignment vertical="center"/>
      <protection/>
    </xf>
    <xf numFmtId="0" fontId="13" fillId="0" borderId="13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0" fillId="0" borderId="44" xfId="0" applyFont="1" applyBorder="1" applyAlignment="1" applyProtection="1">
      <alignment vertical="center"/>
      <protection/>
    </xf>
    <xf numFmtId="0" fontId="9" fillId="0" borderId="52" xfId="0" applyFont="1" applyBorder="1" applyAlignment="1" applyProtection="1">
      <alignment vertical="center"/>
      <protection/>
    </xf>
    <xf numFmtId="0" fontId="10" fillId="0" borderId="43" xfId="0" applyFont="1" applyBorder="1" applyAlignment="1" applyProtection="1">
      <alignment vertical="center"/>
      <protection/>
    </xf>
    <xf numFmtId="0" fontId="9" fillId="0" borderId="40" xfId="0" applyFont="1" applyBorder="1" applyAlignment="1" applyProtection="1">
      <alignment vertical="center"/>
      <protection/>
    </xf>
    <xf numFmtId="0" fontId="10" fillId="0" borderId="45" xfId="0" applyFont="1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1" fontId="0" fillId="0" borderId="0" xfId="0" applyNumberFormat="1" applyFont="1" applyAlignment="1">
      <alignment/>
    </xf>
    <xf numFmtId="0" fontId="13" fillId="0" borderId="28" xfId="0" applyFont="1" applyBorder="1" applyAlignment="1">
      <alignment vertical="center"/>
    </xf>
    <xf numFmtId="0" fontId="13" fillId="34" borderId="53" xfId="0" applyFont="1" applyFill="1" applyBorder="1" applyAlignment="1">
      <alignment vertical="center"/>
    </xf>
    <xf numFmtId="1" fontId="10" fillId="34" borderId="19" xfId="0" applyNumberFormat="1" applyFont="1" applyFill="1" applyBorder="1" applyAlignment="1" applyProtection="1">
      <alignment horizontal="center" vertical="center"/>
      <protection locked="0"/>
    </xf>
    <xf numFmtId="0" fontId="9" fillId="34" borderId="17" xfId="0" applyFont="1" applyFill="1" applyBorder="1" applyAlignment="1">
      <alignment horizontal="center" vertical="center"/>
    </xf>
    <xf numFmtId="0" fontId="9" fillId="34" borderId="50" xfId="0" applyFont="1" applyFill="1" applyBorder="1" applyAlignment="1">
      <alignment vertical="center"/>
    </xf>
    <xf numFmtId="1" fontId="10" fillId="34" borderId="47" xfId="0" applyNumberFormat="1" applyFont="1" applyFill="1" applyBorder="1" applyAlignment="1" applyProtection="1">
      <alignment horizontal="center" vertical="center"/>
      <protection locked="0"/>
    </xf>
    <xf numFmtId="0" fontId="9" fillId="34" borderId="41" xfId="0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vertical="center"/>
    </xf>
    <xf numFmtId="1" fontId="10" fillId="34" borderId="51" xfId="0" applyNumberFormat="1" applyFont="1" applyFill="1" applyBorder="1" applyAlignment="1" applyProtection="1">
      <alignment horizontal="center" vertical="center"/>
      <protection locked="0"/>
    </xf>
    <xf numFmtId="0" fontId="9" fillId="34" borderId="40" xfId="0" applyFont="1" applyFill="1" applyBorder="1" applyAlignment="1">
      <alignment horizontal="center" vertical="center"/>
    </xf>
    <xf numFmtId="2" fontId="9" fillId="0" borderId="29" xfId="0" applyNumberFormat="1" applyFont="1" applyFill="1" applyBorder="1" applyAlignment="1" applyProtection="1">
      <alignment vertical="center"/>
      <protection/>
    </xf>
    <xf numFmtId="2" fontId="15" fillId="33" borderId="13" xfId="0" applyNumberFormat="1" applyFont="1" applyFill="1" applyBorder="1" applyAlignment="1">
      <alignment vertical="center"/>
    </xf>
    <xf numFmtId="2" fontId="15" fillId="33" borderId="24" xfId="0" applyNumberFormat="1" applyFont="1" applyFill="1" applyBorder="1" applyAlignment="1">
      <alignment vertical="center"/>
    </xf>
    <xf numFmtId="2" fontId="15" fillId="33" borderId="30" xfId="0" applyNumberFormat="1" applyFont="1" applyFill="1" applyBorder="1" applyAlignment="1">
      <alignment vertical="center"/>
    </xf>
    <xf numFmtId="1" fontId="15" fillId="33" borderId="25" xfId="0" applyNumberFormat="1" applyFont="1" applyFill="1" applyBorder="1" applyAlignment="1">
      <alignment vertical="center"/>
    </xf>
    <xf numFmtId="188" fontId="15" fillId="33" borderId="30" xfId="0" applyNumberFormat="1" applyFont="1" applyFill="1" applyBorder="1" applyAlignment="1">
      <alignment vertical="center"/>
    </xf>
    <xf numFmtId="188" fontId="15" fillId="33" borderId="59" xfId="0" applyNumberFormat="1" applyFont="1" applyFill="1" applyBorder="1" applyAlignment="1">
      <alignment vertical="center"/>
    </xf>
    <xf numFmtId="188" fontId="15" fillId="33" borderId="13" xfId="0" applyNumberFormat="1" applyFont="1" applyFill="1" applyBorder="1" applyAlignment="1">
      <alignment vertical="center"/>
    </xf>
    <xf numFmtId="188" fontId="15" fillId="33" borderId="37" xfId="0" applyNumberFormat="1" applyFont="1" applyFill="1" applyBorder="1" applyAlignment="1">
      <alignment vertical="center"/>
    </xf>
    <xf numFmtId="2" fontId="15" fillId="33" borderId="25" xfId="0" applyNumberFormat="1" applyFont="1" applyFill="1" applyBorder="1" applyAlignment="1">
      <alignment vertical="center"/>
    </xf>
    <xf numFmtId="1" fontId="15" fillId="33" borderId="24" xfId="0" applyNumberFormat="1" applyFont="1" applyFill="1" applyBorder="1" applyAlignment="1">
      <alignment vertical="center"/>
    </xf>
    <xf numFmtId="0" fontId="11" fillId="34" borderId="10" xfId="0" applyFont="1" applyFill="1" applyBorder="1" applyAlignment="1">
      <alignment vertical="center"/>
    </xf>
    <xf numFmtId="0" fontId="11" fillId="34" borderId="11" xfId="0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44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85" fontId="11" fillId="0" borderId="0" xfId="0" applyNumberFormat="1" applyFont="1" applyAlignment="1">
      <alignment vertical="center"/>
    </xf>
    <xf numFmtId="2" fontId="10" fillId="35" borderId="55" xfId="0" applyNumberFormat="1" applyFont="1" applyFill="1" applyBorder="1" applyAlignment="1" applyProtection="1">
      <alignment horizontal="right" vertical="center"/>
      <protection/>
    </xf>
    <xf numFmtId="2" fontId="10" fillId="36" borderId="32" xfId="0" applyNumberFormat="1" applyFont="1" applyFill="1" applyBorder="1" applyAlignment="1" applyProtection="1">
      <alignment horizontal="right" vertical="center"/>
      <protection/>
    </xf>
    <xf numFmtId="2" fontId="10" fillId="36" borderId="62" xfId="0" applyNumberFormat="1" applyFont="1" applyFill="1" applyBorder="1" applyAlignment="1" applyProtection="1">
      <alignment horizontal="right" vertical="center"/>
      <protection/>
    </xf>
    <xf numFmtId="1" fontId="10" fillId="36" borderId="59" xfId="0" applyNumberFormat="1" applyFont="1" applyFill="1" applyBorder="1" applyAlignment="1" applyProtection="1">
      <alignment horizontal="right" vertical="center"/>
      <protection/>
    </xf>
    <xf numFmtId="188" fontId="10" fillId="36" borderId="37" xfId="0" applyNumberFormat="1" applyFont="1" applyFill="1" applyBorder="1" applyAlignment="1" applyProtection="1">
      <alignment horizontal="right" vertical="center"/>
      <protection/>
    </xf>
    <xf numFmtId="188" fontId="10" fillId="36" borderId="30" xfId="0" applyNumberFormat="1" applyFont="1" applyFill="1" applyBorder="1" applyAlignment="1" applyProtection="1">
      <alignment horizontal="right" vertical="center"/>
      <protection/>
    </xf>
    <xf numFmtId="2" fontId="10" fillId="0" borderId="62" xfId="0" applyNumberFormat="1" applyFont="1" applyFill="1" applyBorder="1" applyAlignment="1" applyProtection="1">
      <alignment vertical="center"/>
      <protection/>
    </xf>
    <xf numFmtId="2" fontId="9" fillId="0" borderId="15" xfId="0" applyNumberFormat="1" applyFont="1" applyFill="1" applyBorder="1" applyAlignment="1" applyProtection="1">
      <alignment horizontal="right" vertical="center"/>
      <protection/>
    </xf>
    <xf numFmtId="2" fontId="9" fillId="0" borderId="18" xfId="0" applyNumberFormat="1" applyFont="1" applyFill="1" applyBorder="1" applyAlignment="1" applyProtection="1">
      <alignment vertical="center"/>
      <protection/>
    </xf>
    <xf numFmtId="2" fontId="9" fillId="0" borderId="18" xfId="0" applyNumberFormat="1" applyFont="1" applyFill="1" applyBorder="1" applyAlignment="1" applyProtection="1">
      <alignment horizontal="right" vertical="center"/>
      <protection/>
    </xf>
    <xf numFmtId="2" fontId="9" fillId="0" borderId="27" xfId="0" applyNumberFormat="1" applyFont="1" applyFill="1" applyBorder="1" applyAlignment="1" applyProtection="1">
      <alignment horizontal="right" vertical="center"/>
      <protection/>
    </xf>
    <xf numFmtId="2" fontId="9" fillId="0" borderId="23" xfId="0" applyNumberFormat="1" applyFont="1" applyFill="1" applyBorder="1" applyAlignment="1" applyProtection="1">
      <alignment horizontal="right" vertical="center"/>
      <protection/>
    </xf>
    <xf numFmtId="2" fontId="9" fillId="0" borderId="32" xfId="0" applyNumberFormat="1" applyFont="1" applyFill="1" applyBorder="1" applyAlignment="1" applyProtection="1">
      <alignment horizontal="right" vertical="center"/>
      <protection/>
    </xf>
    <xf numFmtId="1" fontId="9" fillId="0" borderId="13" xfId="0" applyNumberFormat="1" applyFont="1" applyFill="1" applyBorder="1" applyAlignment="1" applyProtection="1">
      <alignment horizontal="right" vertical="center"/>
      <protection/>
    </xf>
    <xf numFmtId="1" fontId="9" fillId="0" borderId="21" xfId="0" applyNumberFormat="1" applyFont="1" applyFill="1" applyBorder="1" applyAlignment="1" applyProtection="1">
      <alignment horizontal="right" vertical="center"/>
      <protection/>
    </xf>
    <xf numFmtId="188" fontId="9" fillId="0" borderId="30" xfId="0" applyNumberFormat="1" applyFont="1" applyFill="1" applyBorder="1" applyAlignment="1" applyProtection="1">
      <alignment horizontal="right" vertical="center"/>
      <protection/>
    </xf>
    <xf numFmtId="188" fontId="9" fillId="0" borderId="13" xfId="0" applyNumberFormat="1" applyFont="1" applyFill="1" applyBorder="1" applyAlignment="1" applyProtection="1">
      <alignment horizontal="right" vertical="center"/>
      <protection/>
    </xf>
    <xf numFmtId="188" fontId="9" fillId="0" borderId="25" xfId="0" applyNumberFormat="1" applyFont="1" applyFill="1" applyBorder="1" applyAlignment="1" applyProtection="1">
      <alignment horizontal="right" vertical="center"/>
      <protection/>
    </xf>
    <xf numFmtId="188" fontId="9" fillId="0" borderId="21" xfId="0" applyNumberFormat="1" applyFont="1" applyFill="1" applyBorder="1" applyAlignment="1" applyProtection="1">
      <alignment horizontal="right" vertical="center"/>
      <protection/>
    </xf>
    <xf numFmtId="188" fontId="9" fillId="0" borderId="24" xfId="0" applyNumberFormat="1" applyFont="1" applyFill="1" applyBorder="1" applyAlignment="1" applyProtection="1">
      <alignment horizontal="right" vertical="center"/>
      <protection/>
    </xf>
    <xf numFmtId="1" fontId="9" fillId="0" borderId="25" xfId="0" applyNumberFormat="1" applyFont="1" applyFill="1" applyBorder="1" applyAlignment="1" applyProtection="1">
      <alignment horizontal="right" vertical="center"/>
      <protection/>
    </xf>
    <xf numFmtId="1" fontId="9" fillId="0" borderId="30" xfId="0" applyNumberFormat="1" applyFont="1" applyFill="1" applyBorder="1" applyAlignment="1" applyProtection="1">
      <alignment horizontal="right" vertical="center"/>
      <protection/>
    </xf>
    <xf numFmtId="1" fontId="9" fillId="0" borderId="24" xfId="0" applyNumberFormat="1" applyFont="1" applyFill="1" applyBorder="1" applyAlignment="1" applyProtection="1">
      <alignment horizontal="right" vertical="center"/>
      <protection/>
    </xf>
    <xf numFmtId="2" fontId="10" fillId="37" borderId="62" xfId="0" applyNumberFormat="1" applyFont="1" applyFill="1" applyBorder="1" applyAlignment="1" applyProtection="1">
      <alignment vertical="center"/>
      <protection/>
    </xf>
    <xf numFmtId="2" fontId="9" fillId="37" borderId="15" xfId="0" applyNumberFormat="1" applyFont="1" applyFill="1" applyBorder="1" applyAlignment="1" applyProtection="1">
      <alignment horizontal="right" vertical="center"/>
      <protection/>
    </xf>
    <xf numFmtId="2" fontId="9" fillId="37" borderId="18" xfId="0" applyNumberFormat="1" applyFont="1" applyFill="1" applyBorder="1" applyAlignment="1" applyProtection="1">
      <alignment vertical="center"/>
      <protection/>
    </xf>
    <xf numFmtId="2" fontId="9" fillId="37" borderId="18" xfId="0" applyNumberFormat="1" applyFont="1" applyFill="1" applyBorder="1" applyAlignment="1" applyProtection="1">
      <alignment horizontal="right" vertical="center"/>
      <protection/>
    </xf>
    <xf numFmtId="2" fontId="9" fillId="37" borderId="27" xfId="0" applyNumberFormat="1" applyFont="1" applyFill="1" applyBorder="1" applyAlignment="1" applyProtection="1">
      <alignment horizontal="right" vertical="center"/>
      <protection/>
    </xf>
    <xf numFmtId="2" fontId="9" fillId="37" borderId="23" xfId="0" applyNumberFormat="1" applyFont="1" applyFill="1" applyBorder="1" applyAlignment="1" applyProtection="1">
      <alignment horizontal="right" vertical="center"/>
      <protection/>
    </xf>
    <xf numFmtId="2" fontId="9" fillId="37" borderId="32" xfId="0" applyNumberFormat="1" applyFont="1" applyFill="1" applyBorder="1" applyAlignment="1" applyProtection="1">
      <alignment horizontal="right" vertical="center"/>
      <protection/>
    </xf>
    <xf numFmtId="1" fontId="9" fillId="37" borderId="13" xfId="0" applyNumberFormat="1" applyFont="1" applyFill="1" applyBorder="1" applyAlignment="1" applyProtection="1">
      <alignment horizontal="right" vertical="center"/>
      <protection/>
    </xf>
    <xf numFmtId="1" fontId="9" fillId="37" borderId="21" xfId="0" applyNumberFormat="1" applyFont="1" applyFill="1" applyBorder="1" applyAlignment="1" applyProtection="1">
      <alignment horizontal="right" vertical="center"/>
      <protection/>
    </xf>
    <xf numFmtId="188" fontId="9" fillId="37" borderId="30" xfId="0" applyNumberFormat="1" applyFont="1" applyFill="1" applyBorder="1" applyAlignment="1" applyProtection="1">
      <alignment horizontal="right" vertical="center"/>
      <protection/>
    </xf>
    <xf numFmtId="188" fontId="9" fillId="37" borderId="13" xfId="0" applyNumberFormat="1" applyFont="1" applyFill="1" applyBorder="1" applyAlignment="1" applyProtection="1">
      <alignment horizontal="right" vertical="center"/>
      <protection/>
    </xf>
    <xf numFmtId="188" fontId="9" fillId="37" borderId="25" xfId="0" applyNumberFormat="1" applyFont="1" applyFill="1" applyBorder="1" applyAlignment="1" applyProtection="1">
      <alignment horizontal="right" vertical="center"/>
      <protection/>
    </xf>
    <xf numFmtId="188" fontId="9" fillId="37" borderId="21" xfId="0" applyNumberFormat="1" applyFont="1" applyFill="1" applyBorder="1" applyAlignment="1" applyProtection="1">
      <alignment horizontal="right" vertical="center"/>
      <protection/>
    </xf>
    <xf numFmtId="188" fontId="9" fillId="37" borderId="24" xfId="0" applyNumberFormat="1" applyFont="1" applyFill="1" applyBorder="1" applyAlignment="1" applyProtection="1">
      <alignment horizontal="right" vertical="center"/>
      <protection/>
    </xf>
    <xf numFmtId="1" fontId="9" fillId="37" borderId="25" xfId="0" applyNumberFormat="1" applyFont="1" applyFill="1" applyBorder="1" applyAlignment="1" applyProtection="1">
      <alignment horizontal="right" vertical="center"/>
      <protection/>
    </xf>
    <xf numFmtId="1" fontId="9" fillId="37" borderId="30" xfId="0" applyNumberFormat="1" applyFont="1" applyFill="1" applyBorder="1" applyAlignment="1" applyProtection="1">
      <alignment horizontal="right" vertical="center"/>
      <protection/>
    </xf>
    <xf numFmtId="1" fontId="9" fillId="37" borderId="24" xfId="0" applyNumberFormat="1" applyFont="1" applyFill="1" applyBorder="1" applyAlignment="1" applyProtection="1">
      <alignment horizontal="right" vertical="center"/>
      <protection/>
    </xf>
    <xf numFmtId="2" fontId="10" fillId="0" borderId="13" xfId="0" applyNumberFormat="1" applyFont="1" applyFill="1" applyBorder="1" applyAlignment="1" applyProtection="1">
      <alignment vertical="center"/>
      <protection/>
    </xf>
    <xf numFmtId="2" fontId="10" fillId="0" borderId="24" xfId="0" applyNumberFormat="1" applyFont="1" applyFill="1" applyBorder="1" applyAlignment="1" applyProtection="1">
      <alignment vertical="center"/>
      <protection/>
    </xf>
    <xf numFmtId="2" fontId="10" fillId="37" borderId="13" xfId="0" applyNumberFormat="1" applyFont="1" applyFill="1" applyBorder="1" applyAlignment="1" applyProtection="1">
      <alignment vertical="center"/>
      <protection/>
    </xf>
    <xf numFmtId="2" fontId="10" fillId="37" borderId="24" xfId="0" applyNumberFormat="1" applyFont="1" applyFill="1" applyBorder="1" applyAlignment="1" applyProtection="1">
      <alignment vertical="center"/>
      <protection/>
    </xf>
    <xf numFmtId="1" fontId="10" fillId="38" borderId="37" xfId="0" applyNumberFormat="1" applyFont="1" applyFill="1" applyBorder="1" applyAlignment="1" applyProtection="1">
      <alignment horizontal="right" vertical="center"/>
      <protection/>
    </xf>
    <xf numFmtId="1" fontId="10" fillId="39" borderId="59" xfId="0" applyNumberFormat="1" applyFont="1" applyFill="1" applyBorder="1" applyAlignment="1" applyProtection="1">
      <alignment horizontal="right" vertical="center"/>
      <protection/>
    </xf>
    <xf numFmtId="1" fontId="10" fillId="39" borderId="30" xfId="0" applyNumberFormat="1" applyFont="1" applyFill="1" applyBorder="1" applyAlignment="1" applyProtection="1">
      <alignment horizontal="right" vertical="center"/>
      <protection/>
    </xf>
    <xf numFmtId="0" fontId="17" fillId="40" borderId="11" xfId="0" applyFont="1" applyFill="1" applyBorder="1" applyAlignment="1" quotePrefix="1">
      <alignment vertical="center"/>
    </xf>
    <xf numFmtId="1" fontId="16" fillId="40" borderId="11" xfId="0" applyNumberFormat="1" applyFont="1" applyFill="1" applyBorder="1" applyAlignment="1" applyProtection="1">
      <alignment horizontal="right" vertical="center"/>
      <protection/>
    </xf>
    <xf numFmtId="0" fontId="17" fillId="40" borderId="11" xfId="0" applyFont="1" applyFill="1" applyBorder="1" applyAlignment="1" applyProtection="1">
      <alignment vertical="center"/>
      <protection/>
    </xf>
    <xf numFmtId="0" fontId="18" fillId="40" borderId="11" xfId="0" applyFont="1" applyFill="1" applyBorder="1" applyAlignment="1" applyProtection="1" quotePrefix="1">
      <alignment horizontal="left" vertical="center"/>
      <protection/>
    </xf>
    <xf numFmtId="0" fontId="18" fillId="40" borderId="44" xfId="0" applyFont="1" applyFill="1" applyBorder="1" applyAlignment="1" applyProtection="1" quotePrefix="1">
      <alignment horizontal="left" vertical="center"/>
      <protection/>
    </xf>
    <xf numFmtId="2" fontId="12" fillId="40" borderId="10" xfId="0" applyNumberFormat="1" applyFont="1" applyFill="1" applyBorder="1" applyAlignment="1" applyProtection="1">
      <alignment vertical="center"/>
      <protection/>
    </xf>
    <xf numFmtId="1" fontId="12" fillId="40" borderId="56" xfId="0" applyNumberFormat="1" applyFont="1" applyFill="1" applyBorder="1" applyAlignment="1" applyProtection="1">
      <alignment vertical="center"/>
      <protection/>
    </xf>
    <xf numFmtId="0" fontId="12" fillId="40" borderId="45" xfId="0" applyFont="1" applyFill="1" applyBorder="1" applyAlignment="1" applyProtection="1">
      <alignment vertical="center"/>
      <protection/>
    </xf>
    <xf numFmtId="1" fontId="10" fillId="38" borderId="59" xfId="0" applyNumberFormat="1" applyFont="1" applyFill="1" applyBorder="1" applyAlignment="1" applyProtection="1">
      <alignment horizontal="right" vertical="center"/>
      <protection/>
    </xf>
    <xf numFmtId="1" fontId="10" fillId="38" borderId="30" xfId="0" applyNumberFormat="1" applyFont="1" applyFill="1" applyBorder="1" applyAlignment="1" applyProtection="1">
      <alignment horizontal="right" vertical="center"/>
      <protection/>
    </xf>
    <xf numFmtId="0" fontId="17" fillId="40" borderId="11" xfId="0" applyFont="1" applyFill="1" applyBorder="1" applyAlignment="1" applyProtection="1" quotePrefix="1">
      <alignment horizontal="left" vertical="center"/>
      <protection/>
    </xf>
    <xf numFmtId="0" fontId="17" fillId="40" borderId="44" xfId="0" applyFont="1" applyFill="1" applyBorder="1" applyAlignment="1" applyProtection="1" quotePrefix="1">
      <alignment horizontal="left" vertical="center"/>
      <protection/>
    </xf>
    <xf numFmtId="2" fontId="10" fillId="41" borderId="62" xfId="0" applyNumberFormat="1" applyFont="1" applyFill="1" applyBorder="1" applyAlignment="1" applyProtection="1">
      <alignment vertical="center"/>
      <protection/>
    </xf>
    <xf numFmtId="2" fontId="9" fillId="41" borderId="15" xfId="0" applyNumberFormat="1" applyFont="1" applyFill="1" applyBorder="1" applyAlignment="1" applyProtection="1">
      <alignment horizontal="right" vertical="center"/>
      <protection/>
    </xf>
    <xf numFmtId="2" fontId="9" fillId="41" borderId="18" xfId="0" applyNumberFormat="1" applyFont="1" applyFill="1" applyBorder="1" applyAlignment="1" applyProtection="1">
      <alignment vertical="center"/>
      <protection/>
    </xf>
    <xf numFmtId="2" fontId="9" fillId="41" borderId="18" xfId="0" applyNumberFormat="1" applyFont="1" applyFill="1" applyBorder="1" applyAlignment="1" applyProtection="1">
      <alignment horizontal="right" vertical="center"/>
      <protection/>
    </xf>
    <xf numFmtId="2" fontId="9" fillId="41" borderId="27" xfId="0" applyNumberFormat="1" applyFont="1" applyFill="1" applyBorder="1" applyAlignment="1" applyProtection="1">
      <alignment horizontal="right" vertical="center"/>
      <protection/>
    </xf>
    <xf numFmtId="2" fontId="9" fillId="41" borderId="23" xfId="0" applyNumberFormat="1" applyFont="1" applyFill="1" applyBorder="1" applyAlignment="1" applyProtection="1">
      <alignment horizontal="right" vertical="center"/>
      <protection/>
    </xf>
    <xf numFmtId="2" fontId="9" fillId="41" borderId="32" xfId="0" applyNumberFormat="1" applyFont="1" applyFill="1" applyBorder="1" applyAlignment="1" applyProtection="1">
      <alignment horizontal="right" vertical="center"/>
      <protection/>
    </xf>
    <xf numFmtId="1" fontId="9" fillId="41" borderId="13" xfId="0" applyNumberFormat="1" applyFont="1" applyFill="1" applyBorder="1" applyAlignment="1" applyProtection="1">
      <alignment horizontal="right" vertical="center"/>
      <protection/>
    </xf>
    <xf numFmtId="1" fontId="9" fillId="41" borderId="21" xfId="0" applyNumberFormat="1" applyFont="1" applyFill="1" applyBorder="1" applyAlignment="1" applyProtection="1">
      <alignment horizontal="right" vertical="center"/>
      <protection/>
    </xf>
    <xf numFmtId="188" fontId="9" fillId="41" borderId="30" xfId="0" applyNumberFormat="1" applyFont="1" applyFill="1" applyBorder="1" applyAlignment="1" applyProtection="1">
      <alignment horizontal="right" vertical="center"/>
      <protection/>
    </xf>
    <xf numFmtId="188" fontId="9" fillId="41" borderId="13" xfId="0" applyNumberFormat="1" applyFont="1" applyFill="1" applyBorder="1" applyAlignment="1" applyProtection="1">
      <alignment horizontal="right" vertical="center"/>
      <protection/>
    </xf>
    <xf numFmtId="188" fontId="9" fillId="41" borderId="25" xfId="0" applyNumberFormat="1" applyFont="1" applyFill="1" applyBorder="1" applyAlignment="1" applyProtection="1">
      <alignment horizontal="right" vertical="center"/>
      <protection/>
    </xf>
    <xf numFmtId="188" fontId="9" fillId="41" borderId="21" xfId="0" applyNumberFormat="1" applyFont="1" applyFill="1" applyBorder="1" applyAlignment="1" applyProtection="1">
      <alignment horizontal="right" vertical="center"/>
      <protection/>
    </xf>
    <xf numFmtId="188" fontId="9" fillId="41" borderId="24" xfId="0" applyNumberFormat="1" applyFont="1" applyFill="1" applyBorder="1" applyAlignment="1" applyProtection="1">
      <alignment horizontal="right" vertical="center"/>
      <protection/>
    </xf>
    <xf numFmtId="2" fontId="9" fillId="41" borderId="13" xfId="0" applyNumberFormat="1" applyFont="1" applyFill="1" applyBorder="1" applyAlignment="1" applyProtection="1">
      <alignment horizontal="right" vertical="center"/>
      <protection/>
    </xf>
    <xf numFmtId="2" fontId="9" fillId="41" borderId="21" xfId="0" applyNumberFormat="1" applyFont="1" applyFill="1" applyBorder="1" applyAlignment="1" applyProtection="1">
      <alignment horizontal="right" vertical="center"/>
      <protection/>
    </xf>
    <xf numFmtId="1" fontId="9" fillId="41" borderId="25" xfId="0" applyNumberFormat="1" applyFont="1" applyFill="1" applyBorder="1" applyAlignment="1" applyProtection="1">
      <alignment horizontal="right" vertical="center"/>
      <protection/>
    </xf>
    <xf numFmtId="1" fontId="9" fillId="41" borderId="30" xfId="0" applyNumberFormat="1" applyFont="1" applyFill="1" applyBorder="1" applyAlignment="1" applyProtection="1">
      <alignment horizontal="right" vertical="center"/>
      <protection/>
    </xf>
    <xf numFmtId="1" fontId="9" fillId="41" borderId="24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/>
    </xf>
    <xf numFmtId="185" fontId="11" fillId="0" borderId="0" xfId="0" applyNumberFormat="1" applyFont="1" applyAlignment="1">
      <alignment/>
    </xf>
    <xf numFmtId="1" fontId="10" fillId="39" borderId="37" xfId="0" applyNumberFormat="1" applyFont="1" applyFill="1" applyBorder="1" applyAlignment="1" applyProtection="1">
      <alignment horizontal="right" vertical="center"/>
      <protection/>
    </xf>
    <xf numFmtId="2" fontId="10" fillId="36" borderId="37" xfId="0" applyNumberFormat="1" applyFont="1" applyFill="1" applyBorder="1" applyAlignment="1" applyProtection="1">
      <alignment horizontal="right" vertical="center"/>
      <protection/>
    </xf>
    <xf numFmtId="2" fontId="14" fillId="41" borderId="37" xfId="0" applyNumberFormat="1" applyFont="1" applyFill="1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vertical="center"/>
      <protection/>
    </xf>
    <xf numFmtId="2" fontId="10" fillId="41" borderId="13" xfId="0" applyNumberFormat="1" applyFont="1" applyFill="1" applyBorder="1" applyAlignment="1" applyProtection="1">
      <alignment vertical="center"/>
      <protection/>
    </xf>
    <xf numFmtId="2" fontId="10" fillId="41" borderId="24" xfId="0" applyNumberFormat="1" applyFont="1" applyFill="1" applyBorder="1" applyAlignment="1" applyProtection="1">
      <alignment vertical="center"/>
      <protection/>
    </xf>
    <xf numFmtId="0" fontId="14" fillId="41" borderId="44" xfId="0" applyFont="1" applyFill="1" applyBorder="1" applyAlignment="1" applyProtection="1">
      <alignment vertical="center"/>
      <protection/>
    </xf>
    <xf numFmtId="0" fontId="14" fillId="0" borderId="11" xfId="0" applyFont="1" applyFill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0" borderId="5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6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64" xfId="0" applyFont="1" applyBorder="1" applyAlignment="1">
      <alignment vertical="center"/>
    </xf>
    <xf numFmtId="0" fontId="16" fillId="40" borderId="10" xfId="0" applyFont="1" applyFill="1" applyBorder="1" applyAlignment="1">
      <alignment vertical="center"/>
    </xf>
    <xf numFmtId="0" fontId="16" fillId="40" borderId="11" xfId="0" applyFont="1" applyFill="1" applyBorder="1" applyAlignment="1">
      <alignment vertical="center"/>
    </xf>
    <xf numFmtId="0" fontId="16" fillId="40" borderId="11" xfId="0" applyFont="1" applyFill="1" applyBorder="1" applyAlignment="1" applyProtection="1">
      <alignment vertical="center"/>
      <protection/>
    </xf>
    <xf numFmtId="0" fontId="9" fillId="0" borderId="36" xfId="0" applyFont="1" applyBorder="1" applyAlignment="1" applyProtection="1">
      <alignment horizontal="left" vertical="center"/>
      <protection/>
    </xf>
    <xf numFmtId="0" fontId="9" fillId="0" borderId="49" xfId="0" applyFont="1" applyBorder="1" applyAlignment="1" applyProtection="1">
      <alignment horizontal="left" vertical="center"/>
      <protection/>
    </xf>
    <xf numFmtId="0" fontId="9" fillId="0" borderId="42" xfId="0" applyFont="1" applyBorder="1" applyAlignment="1" applyProtection="1">
      <alignment horizontal="left" vertical="center"/>
      <protection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9" fillId="0" borderId="64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12" xfId="0" applyFont="1" applyBorder="1" applyAlignment="1" applyProtection="1">
      <alignment horizontal="left" vertical="center"/>
      <protection/>
    </xf>
    <xf numFmtId="0" fontId="9" fillId="0" borderId="47" xfId="0" applyFont="1" applyBorder="1" applyAlignment="1" applyProtection="1">
      <alignment horizontal="left" vertical="center"/>
      <protection/>
    </xf>
    <xf numFmtId="0" fontId="9" fillId="0" borderId="41" xfId="0" applyFont="1" applyBorder="1" applyAlignment="1" applyProtection="1">
      <alignment horizontal="left" vertical="center"/>
      <protection/>
    </xf>
    <xf numFmtId="0" fontId="9" fillId="0" borderId="29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36" xfId="0" applyFont="1" applyBorder="1" applyAlignment="1">
      <alignment vertical="center"/>
    </xf>
    <xf numFmtId="0" fontId="0" fillId="0" borderId="49" xfId="0" applyBorder="1" applyAlignment="1">
      <alignment/>
    </xf>
    <xf numFmtId="0" fontId="0" fillId="0" borderId="46" xfId="0" applyBorder="1" applyAlignment="1">
      <alignment/>
    </xf>
    <xf numFmtId="0" fontId="10" fillId="0" borderId="54" xfId="0" applyFont="1" applyBorder="1" applyAlignment="1">
      <alignment vertical="center" textRotation="90"/>
    </xf>
    <xf numFmtId="0" fontId="10" fillId="0" borderId="55" xfId="0" applyFont="1" applyBorder="1" applyAlignment="1">
      <alignment vertical="center" textRotation="90"/>
    </xf>
    <xf numFmtId="0" fontId="10" fillId="0" borderId="32" xfId="0" applyFont="1" applyBorder="1" applyAlignment="1">
      <alignment vertical="center" textRotation="90"/>
    </xf>
    <xf numFmtId="0" fontId="5" fillId="0" borderId="54" xfId="0" applyFont="1" applyBorder="1" applyAlignment="1">
      <alignment horizontal="center" vertical="center" textRotation="90"/>
    </xf>
    <xf numFmtId="0" fontId="5" fillId="0" borderId="55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 textRotation="90"/>
    </xf>
    <xf numFmtId="0" fontId="0" fillId="0" borderId="47" xfId="0" applyBorder="1" applyAlignment="1">
      <alignment/>
    </xf>
    <xf numFmtId="0" fontId="0" fillId="0" borderId="64" xfId="0" applyBorder="1" applyAlignment="1">
      <alignment/>
    </xf>
    <xf numFmtId="0" fontId="9" fillId="0" borderId="33" xfId="0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29" xfId="0" applyFont="1" applyBorder="1" applyAlignment="1" applyProtection="1">
      <alignment horizontal="left" vertical="center"/>
      <protection/>
    </xf>
    <xf numFmtId="0" fontId="9" fillId="0" borderId="51" xfId="0" applyFont="1" applyBorder="1" applyAlignment="1" applyProtection="1">
      <alignment horizontal="left" vertical="center"/>
      <protection/>
    </xf>
    <xf numFmtId="0" fontId="9" fillId="0" borderId="40" xfId="0" applyFont="1" applyBorder="1" applyAlignment="1" applyProtection="1">
      <alignment horizontal="left" vertical="center"/>
      <protection/>
    </xf>
    <xf numFmtId="0" fontId="9" fillId="0" borderId="56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9" fillId="0" borderId="44" xfId="0" applyFont="1" applyBorder="1" applyAlignment="1" applyProtection="1">
      <alignment horizontal="left" vertical="center"/>
      <protection/>
    </xf>
    <xf numFmtId="0" fontId="9" fillId="0" borderId="28" xfId="0" applyFont="1" applyBorder="1" applyAlignment="1" applyProtection="1">
      <alignment horizontal="left" vertical="center"/>
      <protection/>
    </xf>
    <xf numFmtId="0" fontId="9" fillId="0" borderId="48" xfId="0" applyFont="1" applyBorder="1" applyAlignment="1" applyProtection="1">
      <alignment horizontal="left" vertical="center"/>
      <protection/>
    </xf>
    <xf numFmtId="0" fontId="9" fillId="0" borderId="52" xfId="0" applyFont="1" applyBorder="1" applyAlignment="1" applyProtection="1">
      <alignment horizontal="left" vertical="center"/>
      <protection/>
    </xf>
    <xf numFmtId="0" fontId="10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63" xfId="0" applyBorder="1" applyAlignment="1">
      <alignment/>
    </xf>
    <xf numFmtId="0" fontId="9" fillId="0" borderId="34" xfId="0" applyFont="1" applyFill="1" applyBorder="1" applyAlignment="1">
      <alignment vertical="center"/>
    </xf>
    <xf numFmtId="0" fontId="9" fillId="0" borderId="49" xfId="0" applyFont="1" applyFill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0" fontId="9" fillId="0" borderId="50" xfId="0" applyFont="1" applyFill="1" applyBorder="1" applyAlignment="1">
      <alignment vertical="center"/>
    </xf>
    <xf numFmtId="0" fontId="9" fillId="0" borderId="47" xfId="0" applyFont="1" applyFill="1" applyBorder="1" applyAlignment="1">
      <alignment vertical="center"/>
    </xf>
    <xf numFmtId="0" fontId="9" fillId="0" borderId="41" xfId="0" applyFont="1" applyFill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10" fillId="0" borderId="56" xfId="0" applyFont="1" applyBorder="1" applyAlignment="1">
      <alignment vertical="center"/>
    </xf>
    <xf numFmtId="0" fontId="10" fillId="0" borderId="63" xfId="0" applyFont="1" applyBorder="1" applyAlignment="1">
      <alignment vertical="center"/>
    </xf>
    <xf numFmtId="0" fontId="12" fillId="42" borderId="10" xfId="0" applyFont="1" applyFill="1" applyBorder="1" applyAlignment="1">
      <alignment/>
    </xf>
    <xf numFmtId="0" fontId="12" fillId="42" borderId="11" xfId="0" applyFont="1" applyFill="1" applyBorder="1" applyAlignment="1">
      <alignment/>
    </xf>
    <xf numFmtId="2" fontId="12" fillId="42" borderId="11" xfId="0" applyNumberFormat="1" applyFont="1" applyFill="1" applyBorder="1" applyAlignment="1">
      <alignment horizontal="right"/>
    </xf>
    <xf numFmtId="2" fontId="12" fillId="42" borderId="44" xfId="0" applyNumberFormat="1" applyFont="1" applyFill="1" applyBorder="1" applyAlignment="1">
      <alignment horizontal="right"/>
    </xf>
    <xf numFmtId="0" fontId="10" fillId="0" borderId="56" xfId="0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0" fontId="10" fillId="0" borderId="63" xfId="0" applyFont="1" applyFill="1" applyBorder="1" applyAlignment="1" applyProtection="1">
      <alignment vertical="center"/>
      <protection/>
    </xf>
    <xf numFmtId="0" fontId="9" fillId="0" borderId="64" xfId="0" applyFont="1" applyFill="1" applyBorder="1" applyAlignment="1">
      <alignment vertical="center"/>
    </xf>
    <xf numFmtId="0" fontId="11" fillId="43" borderId="10" xfId="0" applyFont="1" applyFill="1" applyBorder="1" applyAlignment="1">
      <alignment vertical="center"/>
    </xf>
    <xf numFmtId="0" fontId="11" fillId="43" borderId="11" xfId="0" applyFont="1" applyFill="1" applyBorder="1" applyAlignment="1">
      <alignment vertical="center"/>
    </xf>
    <xf numFmtId="0" fontId="11" fillId="43" borderId="44" xfId="0" applyFont="1" applyFill="1" applyBorder="1" applyAlignment="1">
      <alignment vertical="center"/>
    </xf>
    <xf numFmtId="0" fontId="10" fillId="0" borderId="56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63" xfId="0" applyFont="1" applyBorder="1" applyAlignment="1" applyProtection="1">
      <alignment vertical="center"/>
      <protection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44" xfId="0" applyFont="1" applyFill="1" applyBorder="1" applyAlignment="1">
      <alignment horizontal="left" vertical="center"/>
    </xf>
    <xf numFmtId="189" fontId="11" fillId="33" borderId="51" xfId="0" applyNumberFormat="1" applyFont="1" applyFill="1" applyBorder="1" applyAlignment="1" applyProtection="1">
      <alignment vertical="center"/>
      <protection locked="0"/>
    </xf>
    <xf numFmtId="189" fontId="11" fillId="33" borderId="40" xfId="0" applyNumberFormat="1" applyFont="1" applyFill="1" applyBorder="1" applyAlignment="1" applyProtection="1">
      <alignment vertical="center"/>
      <protection locked="0"/>
    </xf>
    <xf numFmtId="1" fontId="11" fillId="33" borderId="11" xfId="0" applyNumberFormat="1" applyFont="1" applyFill="1" applyBorder="1" applyAlignment="1" applyProtection="1">
      <alignment vertical="center"/>
      <protection locked="0"/>
    </xf>
    <xf numFmtId="1" fontId="11" fillId="33" borderId="44" xfId="0" applyNumberFormat="1" applyFont="1" applyFill="1" applyBorder="1" applyAlignment="1" applyProtection="1">
      <alignment vertical="center"/>
      <protection locked="0"/>
    </xf>
    <xf numFmtId="0" fontId="11" fillId="0" borderId="35" xfId="0" applyFont="1" applyFill="1" applyBorder="1" applyAlignment="1">
      <alignment vertical="center"/>
    </xf>
    <xf numFmtId="0" fontId="11" fillId="0" borderId="51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2" fillId="33" borderId="11" xfId="0" applyFont="1" applyFill="1" applyBorder="1" applyAlignment="1" applyProtection="1">
      <alignment vertical="center"/>
      <protection locked="0"/>
    </xf>
    <xf numFmtId="0" fontId="12" fillId="33" borderId="44" xfId="0" applyFont="1" applyFill="1" applyBorder="1" applyAlignment="1" applyProtection="1">
      <alignment vertical="center"/>
      <protection locked="0"/>
    </xf>
    <xf numFmtId="0" fontId="51" fillId="0" borderId="56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 vertical="center"/>
    </xf>
    <xf numFmtId="0" fontId="51" fillId="0" borderId="63" xfId="0" applyFont="1" applyFill="1" applyBorder="1" applyAlignment="1">
      <alignment horizontal="left" vertical="center"/>
    </xf>
    <xf numFmtId="0" fontId="10" fillId="0" borderId="10" xfId="0" applyFont="1" applyFill="1" applyBorder="1" applyAlignment="1" applyProtection="1">
      <alignment horizontal="left" vertical="center"/>
      <protection/>
    </xf>
    <xf numFmtId="0" fontId="10" fillId="0" borderId="63" xfId="0" applyFont="1" applyFill="1" applyBorder="1" applyAlignment="1" applyProtection="1">
      <alignment horizontal="left" vertical="center"/>
      <protection/>
    </xf>
    <xf numFmtId="0" fontId="10" fillId="44" borderId="10" xfId="0" applyFont="1" applyFill="1" applyBorder="1" applyAlignment="1">
      <alignment horizontal="left" vertical="center"/>
    </xf>
    <xf numFmtId="0" fontId="10" fillId="44" borderId="11" xfId="0" applyFont="1" applyFill="1" applyBorder="1" applyAlignment="1">
      <alignment horizontal="left" vertical="center"/>
    </xf>
    <xf numFmtId="0" fontId="10" fillId="44" borderId="44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5" fillId="44" borderId="10" xfId="0" applyFont="1" applyFill="1" applyBorder="1" applyAlignment="1">
      <alignment vertical="center" wrapText="1"/>
    </xf>
    <xf numFmtId="0" fontId="5" fillId="44" borderId="11" xfId="0" applyFont="1" applyFill="1" applyBorder="1" applyAlignment="1">
      <alignment vertical="center" wrapText="1"/>
    </xf>
    <xf numFmtId="0" fontId="5" fillId="44" borderId="44" xfId="0" applyFont="1" applyFill="1" applyBorder="1" applyAlignment="1">
      <alignment vertical="center" wrapText="1"/>
    </xf>
    <xf numFmtId="0" fontId="9" fillId="0" borderId="42" xfId="0" applyFont="1" applyBorder="1" applyAlignment="1">
      <alignment vertical="center"/>
    </xf>
    <xf numFmtId="0" fontId="10" fillId="0" borderId="55" xfId="0" applyFont="1" applyBorder="1" applyAlignment="1">
      <alignment horizontal="center" vertical="center" textRotation="90"/>
    </xf>
    <xf numFmtId="0" fontId="10" fillId="0" borderId="32" xfId="0" applyFont="1" applyBorder="1" applyAlignment="1">
      <alignment horizontal="center" vertical="center" textRotation="90"/>
    </xf>
    <xf numFmtId="0" fontId="10" fillId="0" borderId="54" xfId="0" applyFont="1" applyBorder="1" applyAlignment="1">
      <alignment horizontal="center" vertical="center" textRotation="90"/>
    </xf>
    <xf numFmtId="0" fontId="10" fillId="0" borderId="27" xfId="0" applyFont="1" applyBorder="1" applyAlignment="1">
      <alignment horizontal="center" vertical="center" textRotation="90"/>
    </xf>
    <xf numFmtId="0" fontId="12" fillId="45" borderId="10" xfId="0" applyFont="1" applyFill="1" applyBorder="1" applyAlignment="1">
      <alignment vertical="center"/>
    </xf>
    <xf numFmtId="0" fontId="12" fillId="45" borderId="11" xfId="0" applyFont="1" applyFill="1" applyBorder="1" applyAlignment="1">
      <alignment vertical="center"/>
    </xf>
    <xf numFmtId="2" fontId="12" fillId="45" borderId="11" xfId="0" applyNumberFormat="1" applyFont="1" applyFill="1" applyBorder="1" applyAlignment="1">
      <alignment horizontal="right" vertical="center"/>
    </xf>
    <xf numFmtId="2" fontId="12" fillId="45" borderId="44" xfId="0" applyNumberFormat="1" applyFont="1" applyFill="1" applyBorder="1" applyAlignment="1">
      <alignment horizontal="right" vertical="center"/>
    </xf>
    <xf numFmtId="0" fontId="11" fillId="34" borderId="11" xfId="0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44" xfId="0" applyFont="1" applyFill="1" applyBorder="1" applyAlignment="1">
      <alignment vertical="center"/>
    </xf>
    <xf numFmtId="0" fontId="12" fillId="40" borderId="10" xfId="0" applyFont="1" applyFill="1" applyBorder="1" applyAlignment="1">
      <alignment vertical="center"/>
    </xf>
    <xf numFmtId="0" fontId="12" fillId="40" borderId="11" xfId="0" applyFont="1" applyFill="1" applyBorder="1" applyAlignment="1">
      <alignment vertical="center"/>
    </xf>
    <xf numFmtId="189" fontId="11" fillId="33" borderId="11" xfId="0" applyNumberFormat="1" applyFont="1" applyFill="1" applyBorder="1" applyAlignment="1" applyProtection="1">
      <alignment vertical="center"/>
      <protection locked="0"/>
    </xf>
    <xf numFmtId="189" fontId="11" fillId="33" borderId="44" xfId="0" applyNumberFormat="1" applyFont="1" applyFill="1" applyBorder="1" applyAlignment="1" applyProtection="1">
      <alignment vertical="center"/>
      <protection locked="0"/>
    </xf>
  </cellXfs>
  <cellStyles count="45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Eingabe" xfId="42"/>
    <cellStyle name="Ergebnis" xfId="43"/>
    <cellStyle name="Erklärender Text" xfId="44"/>
    <cellStyle name="Gut" xfId="45"/>
    <cellStyle name="Neutral" xfId="46"/>
    <cellStyle name="Notiz" xfId="47"/>
    <cellStyle name="Percent" xfId="48"/>
    <cellStyle name="Schlecht" xfId="49"/>
    <cellStyle name="Überschrift" xfId="50"/>
    <cellStyle name="Überschrift 1" xfId="51"/>
    <cellStyle name="Überschrift 2" xfId="52"/>
    <cellStyle name="Überschrift 3" xfId="53"/>
    <cellStyle name="Überschrift 4" xfId="54"/>
    <cellStyle name="Verknüpfte Zelle" xfId="55"/>
    <cellStyle name="Currency" xfId="56"/>
    <cellStyle name="Warnender Text" xfId="57"/>
    <cellStyle name="Zelle überprüfen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21</xdr:row>
      <xdr:rowOff>28575</xdr:rowOff>
    </xdr:from>
    <xdr:to>
      <xdr:col>5</xdr:col>
      <xdr:colOff>133350</xdr:colOff>
      <xdr:row>21</xdr:row>
      <xdr:rowOff>123825</xdr:rowOff>
    </xdr:to>
    <xdr:sp>
      <xdr:nvSpPr>
        <xdr:cNvPr id="1" name="Oval 3"/>
        <xdr:cNvSpPr>
          <a:spLocks/>
        </xdr:cNvSpPr>
      </xdr:nvSpPr>
      <xdr:spPr>
        <a:xfrm>
          <a:off x="2295525" y="3752850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21</xdr:row>
      <xdr:rowOff>19050</xdr:rowOff>
    </xdr:from>
    <xdr:to>
      <xdr:col>5</xdr:col>
      <xdr:colOff>152400</xdr:colOff>
      <xdr:row>21</xdr:row>
      <xdr:rowOff>142875</xdr:rowOff>
    </xdr:to>
    <xdr:sp>
      <xdr:nvSpPr>
        <xdr:cNvPr id="2" name="Line 4"/>
        <xdr:cNvSpPr>
          <a:spLocks/>
        </xdr:cNvSpPr>
      </xdr:nvSpPr>
      <xdr:spPr>
        <a:xfrm flipH="1">
          <a:off x="2266950" y="3743325"/>
          <a:ext cx="1333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21</xdr:row>
      <xdr:rowOff>28575</xdr:rowOff>
    </xdr:from>
    <xdr:to>
      <xdr:col>5</xdr:col>
      <xdr:colOff>133350</xdr:colOff>
      <xdr:row>21</xdr:row>
      <xdr:rowOff>123825</xdr:rowOff>
    </xdr:to>
    <xdr:sp>
      <xdr:nvSpPr>
        <xdr:cNvPr id="1" name="Oval 1"/>
        <xdr:cNvSpPr>
          <a:spLocks/>
        </xdr:cNvSpPr>
      </xdr:nvSpPr>
      <xdr:spPr>
        <a:xfrm>
          <a:off x="2295525" y="3714750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21</xdr:row>
      <xdr:rowOff>19050</xdr:rowOff>
    </xdr:from>
    <xdr:to>
      <xdr:col>5</xdr:col>
      <xdr:colOff>152400</xdr:colOff>
      <xdr:row>21</xdr:row>
      <xdr:rowOff>142875</xdr:rowOff>
    </xdr:to>
    <xdr:sp>
      <xdr:nvSpPr>
        <xdr:cNvPr id="2" name="Line 2"/>
        <xdr:cNvSpPr>
          <a:spLocks/>
        </xdr:cNvSpPr>
      </xdr:nvSpPr>
      <xdr:spPr>
        <a:xfrm flipH="1">
          <a:off x="2266950" y="3705225"/>
          <a:ext cx="1333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21</xdr:row>
      <xdr:rowOff>28575</xdr:rowOff>
    </xdr:from>
    <xdr:to>
      <xdr:col>5</xdr:col>
      <xdr:colOff>133350</xdr:colOff>
      <xdr:row>21</xdr:row>
      <xdr:rowOff>123825</xdr:rowOff>
    </xdr:to>
    <xdr:sp>
      <xdr:nvSpPr>
        <xdr:cNvPr id="1" name="Oval 1"/>
        <xdr:cNvSpPr>
          <a:spLocks/>
        </xdr:cNvSpPr>
      </xdr:nvSpPr>
      <xdr:spPr>
        <a:xfrm>
          <a:off x="2295525" y="3743325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21</xdr:row>
      <xdr:rowOff>19050</xdr:rowOff>
    </xdr:from>
    <xdr:to>
      <xdr:col>5</xdr:col>
      <xdr:colOff>152400</xdr:colOff>
      <xdr:row>21</xdr:row>
      <xdr:rowOff>142875</xdr:rowOff>
    </xdr:to>
    <xdr:sp>
      <xdr:nvSpPr>
        <xdr:cNvPr id="2" name="Line 2"/>
        <xdr:cNvSpPr>
          <a:spLocks/>
        </xdr:cNvSpPr>
      </xdr:nvSpPr>
      <xdr:spPr>
        <a:xfrm flipH="1">
          <a:off x="2266950" y="3733800"/>
          <a:ext cx="1333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showGridLines="0" tabSelected="1" zoomScalePageLayoutView="0" workbookViewId="0" topLeftCell="A1">
      <selection activeCell="A1" sqref="A1:L1"/>
    </sheetView>
  </sheetViews>
  <sheetFormatPr defaultColWidth="11.57421875" defaultRowHeight="12.75"/>
  <cols>
    <col min="1" max="1" width="3.57421875" style="2" customWidth="1"/>
    <col min="2" max="2" width="17.140625" style="2" customWidth="1"/>
    <col min="3" max="3" width="7.140625" style="2" customWidth="1"/>
    <col min="4" max="4" width="3.57421875" style="2" customWidth="1"/>
    <col min="5" max="5" width="2.28125" style="2" customWidth="1"/>
    <col min="6" max="6" width="8.57421875" style="2" customWidth="1"/>
    <col min="7" max="7" width="5.421875" style="2" customWidth="1"/>
    <col min="8" max="8" width="4.28125" style="2" customWidth="1"/>
    <col min="9" max="9" width="7.00390625" style="2" customWidth="1"/>
    <col min="10" max="10" width="5.28125" style="2" customWidth="1"/>
    <col min="11" max="11" width="3.00390625" style="2" customWidth="1"/>
    <col min="12" max="12" width="6.421875" style="2" customWidth="1"/>
    <col min="13" max="13" width="5.140625" style="2" customWidth="1"/>
    <col min="14" max="14" width="3.421875" style="2" customWidth="1"/>
    <col min="15" max="15" width="6.00390625" style="2" customWidth="1"/>
    <col min="16" max="16" width="6.8515625" style="2" customWidth="1"/>
    <col min="17" max="17" width="4.57421875" style="4" customWidth="1"/>
    <col min="18" max="18" width="16.00390625" style="2" hidden="1" customWidth="1"/>
    <col min="19" max="19" width="5.28125" style="2" customWidth="1"/>
    <col min="20" max="16384" width="11.57421875" style="2" customWidth="1"/>
  </cols>
  <sheetData>
    <row r="1" spans="1:17" s="5" customFormat="1" ht="16.5" customHeight="1" thickBot="1">
      <c r="A1" s="404" t="s">
        <v>101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6" t="s">
        <v>2</v>
      </c>
      <c r="N1" s="406"/>
      <c r="O1" s="406"/>
      <c r="P1" s="406"/>
      <c r="Q1" s="407"/>
    </row>
    <row r="2" spans="1:17" s="113" customFormat="1" ht="16.5" customHeight="1" thickBot="1">
      <c r="A2" s="427" t="s">
        <v>56</v>
      </c>
      <c r="B2" s="428"/>
      <c r="C2" s="429"/>
      <c r="D2" s="429"/>
      <c r="E2" s="429"/>
      <c r="F2" s="429"/>
      <c r="G2" s="429"/>
      <c r="H2" s="430"/>
      <c r="I2" s="220"/>
      <c r="J2" s="220"/>
      <c r="K2" s="220"/>
      <c r="L2" s="221"/>
      <c r="M2" s="425" t="s">
        <v>4</v>
      </c>
      <c r="N2" s="426"/>
      <c r="O2" s="426"/>
      <c r="P2" s="421"/>
      <c r="Q2" s="422"/>
    </row>
    <row r="3" spans="1:17" s="113" customFormat="1" ht="16.5" customHeight="1" thickBot="1">
      <c r="A3" s="427" t="s">
        <v>3</v>
      </c>
      <c r="B3" s="428"/>
      <c r="C3" s="429"/>
      <c r="D3" s="429"/>
      <c r="E3" s="429"/>
      <c r="F3" s="429"/>
      <c r="G3" s="429"/>
      <c r="H3" s="430"/>
      <c r="I3" s="220"/>
      <c r="J3" s="220"/>
      <c r="K3" s="220"/>
      <c r="L3" s="221"/>
      <c r="M3" s="439" t="s">
        <v>57</v>
      </c>
      <c r="N3" s="440"/>
      <c r="O3" s="440"/>
      <c r="P3" s="423"/>
      <c r="Q3" s="424"/>
    </row>
    <row r="4" spans="1:17" s="113" customFormat="1" ht="15" customHeight="1" thickBot="1">
      <c r="A4" s="244" t="s">
        <v>74</v>
      </c>
      <c r="B4" s="245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7"/>
    </row>
    <row r="5" spans="1:17" s="1" customFormat="1" ht="13.5" customHeight="1" thickBot="1">
      <c r="A5" s="441" t="s">
        <v>69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3"/>
    </row>
    <row r="6" spans="1:17" s="12" customFormat="1" ht="12" customHeight="1" thickBot="1">
      <c r="A6" s="124" t="s">
        <v>5</v>
      </c>
      <c r="B6" s="125"/>
      <c r="C6" s="125"/>
      <c r="D6" s="125"/>
      <c r="E6" s="123"/>
      <c r="F6" s="7" t="s">
        <v>6</v>
      </c>
      <c r="G6" s="78"/>
      <c r="H6" s="8" t="s">
        <v>1</v>
      </c>
      <c r="I6" s="7" t="s">
        <v>8</v>
      </c>
      <c r="J6" s="78"/>
      <c r="K6" s="9" t="s">
        <v>1</v>
      </c>
      <c r="L6" s="10"/>
      <c r="M6" s="80"/>
      <c r="N6" s="11"/>
      <c r="O6" s="95" t="s">
        <v>9</v>
      </c>
      <c r="P6" s="309">
        <f>G6*J6</f>
        <v>0</v>
      </c>
      <c r="Q6" s="215" t="s">
        <v>0</v>
      </c>
    </row>
    <row r="7" spans="1:17" s="1" customFormat="1" ht="13.5" customHeight="1">
      <c r="A7" s="447" t="s">
        <v>41</v>
      </c>
      <c r="B7" s="13" t="s">
        <v>34</v>
      </c>
      <c r="C7" s="14" t="s">
        <v>48</v>
      </c>
      <c r="D7" s="73"/>
      <c r="E7" s="15" t="s">
        <v>7</v>
      </c>
      <c r="F7" s="16" t="s">
        <v>6</v>
      </c>
      <c r="G7" s="67"/>
      <c r="H7" s="17" t="s">
        <v>1</v>
      </c>
      <c r="I7" s="16" t="s">
        <v>8</v>
      </c>
      <c r="J7" s="67"/>
      <c r="K7" s="17" t="s">
        <v>1</v>
      </c>
      <c r="L7" s="208" t="s">
        <v>22</v>
      </c>
      <c r="M7" s="73"/>
      <c r="N7" s="17" t="s">
        <v>7</v>
      </c>
      <c r="O7" s="127" t="s">
        <v>9</v>
      </c>
      <c r="P7" s="310">
        <f>D7*G7*J7*M7</f>
        <v>0</v>
      </c>
      <c r="Q7" s="165" t="s">
        <v>0</v>
      </c>
    </row>
    <row r="8" spans="1:17" s="1" customFormat="1" ht="13.5" customHeight="1">
      <c r="A8" s="445"/>
      <c r="B8" s="18" t="s">
        <v>46</v>
      </c>
      <c r="C8" s="19" t="s">
        <v>48</v>
      </c>
      <c r="D8" s="66"/>
      <c r="E8" s="20" t="s">
        <v>7</v>
      </c>
      <c r="F8" s="21" t="s">
        <v>54</v>
      </c>
      <c r="G8" s="100">
        <f>G7/2</f>
        <v>0</v>
      </c>
      <c r="H8" s="22" t="s">
        <v>1</v>
      </c>
      <c r="I8" s="21" t="s">
        <v>8</v>
      </c>
      <c r="J8" s="72"/>
      <c r="K8" s="23" t="s">
        <v>1</v>
      </c>
      <c r="L8" s="209" t="s">
        <v>22</v>
      </c>
      <c r="M8" s="74"/>
      <c r="N8" s="23" t="s">
        <v>7</v>
      </c>
      <c r="O8" s="128" t="s">
        <v>9</v>
      </c>
      <c r="P8" s="311">
        <f>D8*G8*J8*M8</f>
        <v>0</v>
      </c>
      <c r="Q8" s="104" t="s">
        <v>0</v>
      </c>
    </row>
    <row r="9" spans="1:17" s="1" customFormat="1" ht="13.5" customHeight="1">
      <c r="A9" s="445"/>
      <c r="B9" s="18" t="s">
        <v>78</v>
      </c>
      <c r="C9" s="18" t="s">
        <v>48</v>
      </c>
      <c r="D9" s="74"/>
      <c r="E9" s="35"/>
      <c r="F9" s="21" t="s">
        <v>6</v>
      </c>
      <c r="G9" s="68"/>
      <c r="H9" s="22" t="s">
        <v>1</v>
      </c>
      <c r="I9" s="21" t="s">
        <v>8</v>
      </c>
      <c r="J9" s="72"/>
      <c r="K9" s="23" t="s">
        <v>1</v>
      </c>
      <c r="L9" s="224"/>
      <c r="M9" s="225"/>
      <c r="N9" s="226"/>
      <c r="O9" s="128" t="s">
        <v>9</v>
      </c>
      <c r="P9" s="312">
        <f>D9*G9*J9</f>
        <v>0</v>
      </c>
      <c r="Q9" s="104" t="s">
        <v>0</v>
      </c>
    </row>
    <row r="10" spans="1:17" s="1" customFormat="1" ht="13.5" customHeight="1">
      <c r="A10" s="445"/>
      <c r="B10" s="18" t="s">
        <v>35</v>
      </c>
      <c r="C10" s="18" t="s">
        <v>17</v>
      </c>
      <c r="D10" s="74"/>
      <c r="E10" s="35" t="s">
        <v>7</v>
      </c>
      <c r="F10" s="21" t="s">
        <v>6</v>
      </c>
      <c r="G10" s="68"/>
      <c r="H10" s="22" t="s">
        <v>1</v>
      </c>
      <c r="I10" s="21" t="s">
        <v>8</v>
      </c>
      <c r="J10" s="72"/>
      <c r="K10" s="23" t="s">
        <v>1</v>
      </c>
      <c r="L10" s="209" t="s">
        <v>22</v>
      </c>
      <c r="M10" s="74"/>
      <c r="N10" s="23" t="s">
        <v>7</v>
      </c>
      <c r="O10" s="128" t="s">
        <v>9</v>
      </c>
      <c r="P10" s="312">
        <f>D10*G10*J10*M10</f>
        <v>0</v>
      </c>
      <c r="Q10" s="104" t="s">
        <v>0</v>
      </c>
    </row>
    <row r="11" spans="1:17" s="1" customFormat="1" ht="12.75">
      <c r="A11" s="445"/>
      <c r="B11" s="223" t="s">
        <v>88</v>
      </c>
      <c r="C11" s="30" t="s">
        <v>17</v>
      </c>
      <c r="D11" s="76"/>
      <c r="E11" s="31" t="s">
        <v>7</v>
      </c>
      <c r="F11" s="32" t="s">
        <v>6</v>
      </c>
      <c r="G11" s="61"/>
      <c r="H11" s="33" t="s">
        <v>1</v>
      </c>
      <c r="I11" s="32" t="s">
        <v>8</v>
      </c>
      <c r="J11" s="61"/>
      <c r="K11" s="33" t="s">
        <v>1</v>
      </c>
      <c r="L11" s="213" t="s">
        <v>22</v>
      </c>
      <c r="M11" s="76"/>
      <c r="N11" s="33" t="s">
        <v>7</v>
      </c>
      <c r="O11" s="129" t="s">
        <v>9</v>
      </c>
      <c r="P11" s="313">
        <f>D11*G11*J11*M11</f>
        <v>0</v>
      </c>
      <c r="Q11" s="216" t="s">
        <v>0</v>
      </c>
    </row>
    <row r="12" spans="1:17" s="1" customFormat="1" ht="12.75">
      <c r="A12" s="445"/>
      <c r="B12" s="34" t="s">
        <v>89</v>
      </c>
      <c r="C12" s="30" t="s">
        <v>17</v>
      </c>
      <c r="D12" s="74"/>
      <c r="E12" s="35" t="s">
        <v>7</v>
      </c>
      <c r="F12" s="21" t="s">
        <v>6</v>
      </c>
      <c r="G12" s="68"/>
      <c r="H12" s="23" t="s">
        <v>1</v>
      </c>
      <c r="I12" s="21" t="s">
        <v>8</v>
      </c>
      <c r="J12" s="68"/>
      <c r="K12" s="23" t="s">
        <v>1</v>
      </c>
      <c r="L12" s="209" t="s">
        <v>22</v>
      </c>
      <c r="M12" s="74"/>
      <c r="N12" s="23" t="s">
        <v>7</v>
      </c>
      <c r="O12" s="128" t="s">
        <v>9</v>
      </c>
      <c r="P12" s="312">
        <f>D12*G12*J12*M12</f>
        <v>0</v>
      </c>
      <c r="Q12" s="103" t="s">
        <v>0</v>
      </c>
    </row>
    <row r="13" spans="1:17" s="1" customFormat="1" ht="13.5" thickBot="1">
      <c r="A13" s="445"/>
      <c r="B13" s="36" t="s">
        <v>47</v>
      </c>
      <c r="C13" s="30" t="s">
        <v>17</v>
      </c>
      <c r="D13" s="77"/>
      <c r="E13" s="26" t="s">
        <v>7</v>
      </c>
      <c r="F13" s="27" t="s">
        <v>6</v>
      </c>
      <c r="G13" s="62"/>
      <c r="H13" s="28" t="s">
        <v>1</v>
      </c>
      <c r="I13" s="27" t="s">
        <v>8</v>
      </c>
      <c r="J13" s="62"/>
      <c r="K13" s="28" t="s">
        <v>1</v>
      </c>
      <c r="L13" s="214" t="s">
        <v>22</v>
      </c>
      <c r="M13" s="77"/>
      <c r="N13" s="28" t="s">
        <v>7</v>
      </c>
      <c r="O13" s="130" t="s">
        <v>9</v>
      </c>
      <c r="P13" s="314">
        <f>D13*G13*J13*M13</f>
        <v>0</v>
      </c>
      <c r="Q13" s="105" t="s">
        <v>0</v>
      </c>
    </row>
    <row r="14" spans="1:17" s="1" customFormat="1" ht="14.25" customHeight="1" thickBot="1">
      <c r="A14" s="448"/>
      <c r="B14" s="415" t="s">
        <v>42</v>
      </c>
      <c r="C14" s="416"/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250">
        <f>SUM(P7:P13)</f>
        <v>0</v>
      </c>
      <c r="Q14" s="217" t="s">
        <v>0</v>
      </c>
    </row>
    <row r="15" spans="1:17" s="1" customFormat="1" ht="14.25" customHeight="1">
      <c r="A15" s="445" t="s">
        <v>13</v>
      </c>
      <c r="B15" s="150" t="s">
        <v>90</v>
      </c>
      <c r="C15" s="166"/>
      <c r="D15" s="166"/>
      <c r="E15" s="166"/>
      <c r="F15" s="16" t="s">
        <v>6</v>
      </c>
      <c r="G15" s="67"/>
      <c r="H15" s="17" t="s">
        <v>1</v>
      </c>
      <c r="I15" s="16" t="s">
        <v>8</v>
      </c>
      <c r="J15" s="67"/>
      <c r="K15" s="17" t="s">
        <v>1</v>
      </c>
      <c r="L15" s="227"/>
      <c r="M15" s="228"/>
      <c r="N15" s="229"/>
      <c r="O15" s="139" t="s">
        <v>9</v>
      </c>
      <c r="P15" s="310">
        <f>G15*J15</f>
        <v>0</v>
      </c>
      <c r="Q15" s="165" t="s">
        <v>0</v>
      </c>
    </row>
    <row r="16" spans="1:17" s="1" customFormat="1" ht="14.25" customHeight="1" thickBot="1">
      <c r="A16" s="445"/>
      <c r="B16" s="400" t="s">
        <v>16</v>
      </c>
      <c r="C16" s="400"/>
      <c r="D16" s="400"/>
      <c r="E16" s="444"/>
      <c r="F16" s="39" t="s">
        <v>6</v>
      </c>
      <c r="G16" s="69"/>
      <c r="H16" s="40" t="s">
        <v>1</v>
      </c>
      <c r="I16" s="39" t="s">
        <v>8</v>
      </c>
      <c r="J16" s="69"/>
      <c r="K16" s="40" t="s">
        <v>1</v>
      </c>
      <c r="L16" s="230"/>
      <c r="M16" s="231"/>
      <c r="N16" s="232"/>
      <c r="O16" s="141" t="s">
        <v>9</v>
      </c>
      <c r="P16" s="315">
        <f>G16*J16</f>
        <v>0</v>
      </c>
      <c r="Q16" s="218" t="s">
        <v>0</v>
      </c>
    </row>
    <row r="17" spans="1:17" s="1" customFormat="1" ht="14.25" customHeight="1" thickBot="1">
      <c r="A17" s="446"/>
      <c r="B17" s="152" t="s">
        <v>91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251">
        <f>P15+P16</f>
        <v>0</v>
      </c>
      <c r="Q17" s="207" t="s">
        <v>0</v>
      </c>
    </row>
    <row r="18" spans="1:17" s="1" customFormat="1" ht="14.25" customHeight="1" thickBot="1">
      <c r="A18" s="10" t="s">
        <v>70</v>
      </c>
      <c r="B18" s="167"/>
      <c r="C18" s="167"/>
      <c r="D18" s="167"/>
      <c r="E18" s="167"/>
      <c r="F18" s="167"/>
      <c r="G18" s="168"/>
      <c r="H18" s="168"/>
      <c r="I18" s="168"/>
      <c r="J18" s="168"/>
      <c r="K18" s="168"/>
      <c r="L18" s="168"/>
      <c r="M18" s="168"/>
      <c r="N18" s="168"/>
      <c r="O18" s="168"/>
      <c r="P18" s="252">
        <f>SUM(P14+P17)</f>
        <v>0</v>
      </c>
      <c r="Q18" s="219" t="s">
        <v>0</v>
      </c>
    </row>
    <row r="19" spans="1:17" s="1" customFormat="1" ht="13.5" thickBot="1">
      <c r="A19" s="436" t="s">
        <v>71</v>
      </c>
      <c r="B19" s="437"/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8"/>
    </row>
    <row r="20" spans="1:17" s="1" customFormat="1" ht="12.75" customHeight="1">
      <c r="A20" s="147"/>
      <c r="B20" s="14" t="s">
        <v>26</v>
      </c>
      <c r="C20" s="13" t="s">
        <v>48</v>
      </c>
      <c r="D20" s="73"/>
      <c r="E20" s="15" t="s">
        <v>7</v>
      </c>
      <c r="F20" s="16" t="s">
        <v>49</v>
      </c>
      <c r="G20" s="119"/>
      <c r="H20" s="17" t="s">
        <v>7</v>
      </c>
      <c r="I20" s="32" t="s">
        <v>8</v>
      </c>
      <c r="J20" s="70"/>
      <c r="K20" s="17" t="s">
        <v>1</v>
      </c>
      <c r="L20" s="210" t="s">
        <v>10</v>
      </c>
      <c r="M20" s="73"/>
      <c r="N20" s="17" t="s">
        <v>7</v>
      </c>
      <c r="O20" s="131" t="s">
        <v>12</v>
      </c>
      <c r="P20" s="316">
        <f>D20*G20*J20*M20</f>
        <v>0</v>
      </c>
      <c r="Q20" s="132" t="s">
        <v>7</v>
      </c>
    </row>
    <row r="21" spans="1:17" s="1" customFormat="1" ht="12.75">
      <c r="A21" s="148"/>
      <c r="B21" s="24" t="s">
        <v>27</v>
      </c>
      <c r="C21" s="18" t="s">
        <v>48</v>
      </c>
      <c r="D21" s="74"/>
      <c r="E21" s="35" t="s">
        <v>7</v>
      </c>
      <c r="F21" s="21" t="s">
        <v>20</v>
      </c>
      <c r="G21" s="114"/>
      <c r="H21" s="23" t="s">
        <v>7</v>
      </c>
      <c r="I21" s="21" t="s">
        <v>8</v>
      </c>
      <c r="J21" s="72"/>
      <c r="K21" s="23" t="s">
        <v>1</v>
      </c>
      <c r="L21" s="211" t="s">
        <v>10</v>
      </c>
      <c r="M21" s="74"/>
      <c r="N21" s="23" t="s">
        <v>7</v>
      </c>
      <c r="O21" s="121" t="s">
        <v>12</v>
      </c>
      <c r="P21" s="317">
        <f>D21*G21*J21*M21</f>
        <v>0</v>
      </c>
      <c r="Q21" s="133" t="s">
        <v>7</v>
      </c>
    </row>
    <row r="22" spans="1:18" s="1" customFormat="1" ht="13.5" thickBot="1">
      <c r="A22" s="148"/>
      <c r="B22" s="36" t="s">
        <v>55</v>
      </c>
      <c r="C22" s="36" t="s">
        <v>48</v>
      </c>
      <c r="D22" s="75"/>
      <c r="E22" s="38" t="s">
        <v>7</v>
      </c>
      <c r="F22" s="39" t="s">
        <v>23</v>
      </c>
      <c r="G22" s="107"/>
      <c r="H22" s="40" t="s">
        <v>1</v>
      </c>
      <c r="I22" s="39" t="s">
        <v>28</v>
      </c>
      <c r="J22" s="118">
        <f>R22*G22</f>
        <v>0</v>
      </c>
      <c r="K22" s="40" t="s">
        <v>1</v>
      </c>
      <c r="L22" s="212" t="s">
        <v>24</v>
      </c>
      <c r="M22" s="71"/>
      <c r="N22" s="40" t="s">
        <v>7</v>
      </c>
      <c r="O22" s="134" t="s">
        <v>8</v>
      </c>
      <c r="P22" s="318">
        <f>D22*J22*M22</f>
        <v>0</v>
      </c>
      <c r="Q22" s="135" t="s">
        <v>1</v>
      </c>
      <c r="R22" s="1">
        <f>PI()</f>
        <v>3.141592653589793</v>
      </c>
    </row>
    <row r="23" spans="1:17" s="1" customFormat="1" ht="13.5" customHeight="1" thickBot="1">
      <c r="A23" s="149"/>
      <c r="B23" s="415" t="s">
        <v>39</v>
      </c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7"/>
      <c r="P23" s="253">
        <f>P20+P21+P22</f>
        <v>0</v>
      </c>
      <c r="Q23" s="97" t="s">
        <v>59</v>
      </c>
    </row>
    <row r="24" spans="1:17" s="1" customFormat="1" ht="13.5" customHeight="1" thickBot="1">
      <c r="A24" s="436" t="s">
        <v>72</v>
      </c>
      <c r="B24" s="437"/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8"/>
    </row>
    <row r="25" spans="1:17" s="1" customFormat="1" ht="12.75" customHeight="1">
      <c r="A25" s="147"/>
      <c r="B25" s="14" t="s">
        <v>93</v>
      </c>
      <c r="C25" s="34" t="s">
        <v>48</v>
      </c>
      <c r="D25" s="76"/>
      <c r="E25" s="31" t="s">
        <v>7</v>
      </c>
      <c r="F25" s="32" t="s">
        <v>65</v>
      </c>
      <c r="G25" s="64"/>
      <c r="H25" s="33" t="s">
        <v>7</v>
      </c>
      <c r="I25" s="32" t="s">
        <v>8</v>
      </c>
      <c r="J25" s="61"/>
      <c r="K25" s="33" t="s">
        <v>1</v>
      </c>
      <c r="L25" s="32" t="s">
        <v>14</v>
      </c>
      <c r="M25" s="64"/>
      <c r="N25" s="33" t="s">
        <v>7</v>
      </c>
      <c r="O25" s="122" t="s">
        <v>8</v>
      </c>
      <c r="P25" s="319">
        <f>D25*G25*J25*M25</f>
        <v>0</v>
      </c>
      <c r="Q25" s="132" t="s">
        <v>1</v>
      </c>
    </row>
    <row r="26" spans="1:17" s="1" customFormat="1" ht="12.75" customHeight="1" thickBot="1">
      <c r="A26" s="148"/>
      <c r="B26" s="37" t="s">
        <v>62</v>
      </c>
      <c r="C26" s="36" t="s">
        <v>48</v>
      </c>
      <c r="D26" s="75"/>
      <c r="E26" s="38" t="s">
        <v>7</v>
      </c>
      <c r="F26" s="39" t="s">
        <v>63</v>
      </c>
      <c r="G26" s="65"/>
      <c r="H26" s="40" t="s">
        <v>64</v>
      </c>
      <c r="I26" s="39" t="s">
        <v>28</v>
      </c>
      <c r="J26" s="118">
        <f>R22*G26</f>
        <v>0</v>
      </c>
      <c r="K26" s="40" t="s">
        <v>64</v>
      </c>
      <c r="L26" s="39" t="s">
        <v>24</v>
      </c>
      <c r="M26" s="71"/>
      <c r="N26" s="40" t="s">
        <v>7</v>
      </c>
      <c r="O26" s="134" t="s">
        <v>8</v>
      </c>
      <c r="P26" s="318">
        <f>D26*J26*M26</f>
        <v>0</v>
      </c>
      <c r="Q26" s="135" t="s">
        <v>1</v>
      </c>
    </row>
    <row r="27" spans="1:17" s="1" customFormat="1" ht="13.5" customHeight="1" thickBot="1">
      <c r="A27" s="149"/>
      <c r="B27" s="415" t="s">
        <v>92</v>
      </c>
      <c r="C27" s="416"/>
      <c r="D27" s="416"/>
      <c r="E27" s="416"/>
      <c r="F27" s="416"/>
      <c r="G27" s="416"/>
      <c r="H27" s="416"/>
      <c r="I27" s="416"/>
      <c r="J27" s="416"/>
      <c r="K27" s="416"/>
      <c r="L27" s="416"/>
      <c r="M27" s="416"/>
      <c r="N27" s="416"/>
      <c r="O27" s="417"/>
      <c r="P27" s="254">
        <f>SUM(P25:P26)</f>
        <v>0</v>
      </c>
      <c r="Q27" s="98" t="s">
        <v>1</v>
      </c>
    </row>
    <row r="28" spans="1:17" s="1" customFormat="1" ht="13.5" customHeight="1" thickBot="1">
      <c r="A28" s="436" t="s">
        <v>73</v>
      </c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8"/>
    </row>
    <row r="29" spans="1:17" s="1" customFormat="1" ht="12.75" customHeight="1">
      <c r="A29" s="158"/>
      <c r="B29" s="13" t="s">
        <v>34</v>
      </c>
      <c r="C29" s="34" t="s">
        <v>48</v>
      </c>
      <c r="D29" s="76"/>
      <c r="E29" s="31" t="s">
        <v>7</v>
      </c>
      <c r="F29" s="32" t="s">
        <v>50</v>
      </c>
      <c r="G29" s="64"/>
      <c r="H29" s="33" t="s">
        <v>7</v>
      </c>
      <c r="I29" s="32" t="s">
        <v>8</v>
      </c>
      <c r="J29" s="61"/>
      <c r="K29" s="33" t="s">
        <v>1</v>
      </c>
      <c r="L29" s="208" t="s">
        <v>22</v>
      </c>
      <c r="M29" s="73"/>
      <c r="N29" s="17" t="s">
        <v>7</v>
      </c>
      <c r="O29" s="136" t="s">
        <v>8</v>
      </c>
      <c r="P29" s="320">
        <f>D29*G29*J29*M29</f>
        <v>0</v>
      </c>
      <c r="Q29" s="137" t="s">
        <v>1</v>
      </c>
    </row>
    <row r="30" spans="1:17" s="1" customFormat="1" ht="13.5" customHeight="1">
      <c r="A30" s="159"/>
      <c r="B30" s="18" t="s">
        <v>46</v>
      </c>
      <c r="C30" s="18" t="s">
        <v>48</v>
      </c>
      <c r="D30" s="74"/>
      <c r="E30" s="35" t="s">
        <v>7</v>
      </c>
      <c r="F30" s="21" t="s">
        <v>50</v>
      </c>
      <c r="G30" s="66"/>
      <c r="H30" s="23" t="s">
        <v>7</v>
      </c>
      <c r="I30" s="32" t="s">
        <v>8</v>
      </c>
      <c r="J30" s="61"/>
      <c r="K30" s="33" t="s">
        <v>1</v>
      </c>
      <c r="L30" s="209" t="s">
        <v>22</v>
      </c>
      <c r="M30" s="74"/>
      <c r="N30" s="23" t="s">
        <v>7</v>
      </c>
      <c r="O30" s="136" t="s">
        <v>8</v>
      </c>
      <c r="P30" s="320">
        <f>D30*G30*J30*M30</f>
        <v>0</v>
      </c>
      <c r="Q30" s="137" t="s">
        <v>1</v>
      </c>
    </row>
    <row r="31" spans="1:17" s="6" customFormat="1" ht="12" customHeight="1">
      <c r="A31" s="159"/>
      <c r="B31" s="18" t="s">
        <v>100</v>
      </c>
      <c r="C31" s="18" t="s">
        <v>48</v>
      </c>
      <c r="D31" s="74"/>
      <c r="E31" s="35" t="s">
        <v>7</v>
      </c>
      <c r="F31" s="21" t="s">
        <v>51</v>
      </c>
      <c r="G31" s="66"/>
      <c r="H31" s="23" t="s">
        <v>7</v>
      </c>
      <c r="I31" s="21" t="s">
        <v>8</v>
      </c>
      <c r="J31" s="68"/>
      <c r="K31" s="23" t="s">
        <v>1</v>
      </c>
      <c r="L31" s="209" t="s">
        <v>22</v>
      </c>
      <c r="M31" s="74"/>
      <c r="N31" s="23" t="s">
        <v>7</v>
      </c>
      <c r="O31" s="106" t="s">
        <v>8</v>
      </c>
      <c r="P31" s="321">
        <f>D31*G31*J31*M31</f>
        <v>0</v>
      </c>
      <c r="Q31" s="133" t="s">
        <v>1</v>
      </c>
    </row>
    <row r="32" spans="1:17" s="6" customFormat="1" ht="12" customHeight="1" thickBot="1">
      <c r="A32" s="159"/>
      <c r="B32" s="36" t="s">
        <v>79</v>
      </c>
      <c r="C32" s="18" t="s">
        <v>48</v>
      </c>
      <c r="D32" s="74"/>
      <c r="E32" s="35" t="s">
        <v>7</v>
      </c>
      <c r="F32" s="21" t="s">
        <v>61</v>
      </c>
      <c r="G32" s="66"/>
      <c r="H32" s="23" t="s">
        <v>7</v>
      </c>
      <c r="I32" s="21" t="s">
        <v>8</v>
      </c>
      <c r="J32" s="68"/>
      <c r="K32" s="23" t="s">
        <v>1</v>
      </c>
      <c r="L32" s="209" t="s">
        <v>22</v>
      </c>
      <c r="M32" s="74"/>
      <c r="N32" s="23" t="s">
        <v>7</v>
      </c>
      <c r="O32" s="106" t="s">
        <v>8</v>
      </c>
      <c r="P32" s="322">
        <f>D32*G32*J32*M32</f>
        <v>0</v>
      </c>
      <c r="Q32" s="138" t="s">
        <v>1</v>
      </c>
    </row>
    <row r="33" spans="1:17" s="6" customFormat="1" ht="13.5" customHeight="1" thickBot="1">
      <c r="A33" s="160"/>
      <c r="B33" s="415" t="s">
        <v>40</v>
      </c>
      <c r="C33" s="416"/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7"/>
      <c r="P33" s="255">
        <f>SUM(P29:P32)</f>
        <v>0</v>
      </c>
      <c r="Q33" s="96" t="s">
        <v>1</v>
      </c>
    </row>
    <row r="34" spans="1:17" s="6" customFormat="1" ht="6" customHeight="1" thickBot="1">
      <c r="A34" s="170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92"/>
      <c r="Q34" s="171"/>
    </row>
    <row r="35" spans="1:17" s="6" customFormat="1" ht="14.25" customHeight="1" thickBot="1">
      <c r="A35" s="418" t="s">
        <v>29</v>
      </c>
      <c r="B35" s="419"/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20"/>
    </row>
    <row r="36" spans="1:17" s="6" customFormat="1" ht="13.5" customHeight="1">
      <c r="A36" s="156"/>
      <c r="B36" s="44" t="s">
        <v>75</v>
      </c>
      <c r="C36" s="13" t="s">
        <v>48</v>
      </c>
      <c r="D36" s="73"/>
      <c r="E36" s="15" t="s">
        <v>7</v>
      </c>
      <c r="F36" s="16" t="s">
        <v>6</v>
      </c>
      <c r="G36" s="67"/>
      <c r="H36" s="17" t="s">
        <v>1</v>
      </c>
      <c r="I36" s="16" t="s">
        <v>8</v>
      </c>
      <c r="J36" s="67"/>
      <c r="K36" s="17" t="s">
        <v>1</v>
      </c>
      <c r="L36" s="14" t="s">
        <v>44</v>
      </c>
      <c r="M36" s="63"/>
      <c r="N36" s="17" t="s">
        <v>7</v>
      </c>
      <c r="O36" s="139" t="s">
        <v>9</v>
      </c>
      <c r="P36" s="323">
        <f>D36*G36*J36*M36</f>
        <v>0</v>
      </c>
      <c r="Q36" s="165" t="s">
        <v>0</v>
      </c>
    </row>
    <row r="37" spans="1:17" s="6" customFormat="1" ht="13.5" customHeight="1">
      <c r="A37" s="161"/>
      <c r="B37" s="169" t="s">
        <v>76</v>
      </c>
      <c r="C37" s="18" t="s">
        <v>48</v>
      </c>
      <c r="D37" s="74"/>
      <c r="E37" s="35" t="s">
        <v>7</v>
      </c>
      <c r="F37" s="21" t="s">
        <v>6</v>
      </c>
      <c r="G37" s="68"/>
      <c r="H37" s="23" t="s">
        <v>1</v>
      </c>
      <c r="I37" s="21" t="s">
        <v>8</v>
      </c>
      <c r="J37" s="68"/>
      <c r="K37" s="23" t="s">
        <v>1</v>
      </c>
      <c r="L37" s="24" t="s">
        <v>44</v>
      </c>
      <c r="M37" s="66"/>
      <c r="N37" s="23" t="s">
        <v>7</v>
      </c>
      <c r="O37" s="140" t="s">
        <v>9</v>
      </c>
      <c r="P37" s="324">
        <f>D37*G37*J37*M37</f>
        <v>0</v>
      </c>
      <c r="Q37" s="103" t="s">
        <v>0</v>
      </c>
    </row>
    <row r="38" spans="1:17" s="6" customFormat="1" ht="15" customHeight="1" thickBot="1">
      <c r="A38" s="161"/>
      <c r="B38" s="169" t="s">
        <v>53</v>
      </c>
      <c r="C38" s="18" t="s">
        <v>48</v>
      </c>
      <c r="D38" s="74"/>
      <c r="E38" s="35" t="s">
        <v>7</v>
      </c>
      <c r="F38" s="21" t="s">
        <v>6</v>
      </c>
      <c r="G38" s="68"/>
      <c r="H38" s="23" t="s">
        <v>1</v>
      </c>
      <c r="I38" s="21" t="s">
        <v>8</v>
      </c>
      <c r="J38" s="68"/>
      <c r="K38" s="23" t="s">
        <v>1</v>
      </c>
      <c r="L38" s="24" t="s">
        <v>44</v>
      </c>
      <c r="M38" s="66"/>
      <c r="N38" s="23" t="s">
        <v>7</v>
      </c>
      <c r="O38" s="140" t="s">
        <v>17</v>
      </c>
      <c r="P38" s="317">
        <f>D38*G38*J38*M38</f>
        <v>0</v>
      </c>
      <c r="Q38" s="105" t="s">
        <v>7</v>
      </c>
    </row>
    <row r="39" spans="1:17" s="6" customFormat="1" ht="12.75" thickBot="1">
      <c r="A39" s="157"/>
      <c r="B39" s="408" t="s">
        <v>77</v>
      </c>
      <c r="C39" s="409"/>
      <c r="D39" s="409"/>
      <c r="E39" s="409"/>
      <c r="F39" s="409"/>
      <c r="G39" s="409"/>
      <c r="H39" s="409"/>
      <c r="I39" s="409"/>
      <c r="J39" s="409"/>
      <c r="K39" s="409"/>
      <c r="L39" s="409"/>
      <c r="M39" s="409"/>
      <c r="N39" s="409"/>
      <c r="O39" s="410"/>
      <c r="P39" s="331">
        <f>P36+P37+P38</f>
        <v>0</v>
      </c>
      <c r="Q39" s="207" t="s">
        <v>85</v>
      </c>
    </row>
    <row r="40" spans="1:17" s="6" customFormat="1" ht="6" customHeight="1" thickBot="1">
      <c r="A40" s="172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73"/>
      <c r="Q40" s="90"/>
    </row>
    <row r="41" spans="1:17" s="6" customFormat="1" ht="15.75" thickBot="1">
      <c r="A41" s="412" t="s">
        <v>58</v>
      </c>
      <c r="B41" s="413"/>
      <c r="C41" s="413"/>
      <c r="D41" s="413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4"/>
    </row>
    <row r="42" spans="1:17" ht="14.25" customHeight="1">
      <c r="A42" s="371" t="s">
        <v>11</v>
      </c>
      <c r="B42" s="344" t="s">
        <v>86</v>
      </c>
      <c r="C42" s="377"/>
      <c r="D42" s="377"/>
      <c r="E42" s="377"/>
      <c r="F42" s="378"/>
      <c r="G42" s="234">
        <f>P14</f>
        <v>0</v>
      </c>
      <c r="H42" s="43" t="s">
        <v>0</v>
      </c>
      <c r="I42" s="397"/>
      <c r="J42" s="398"/>
      <c r="K42" s="411"/>
      <c r="L42" s="44" t="s">
        <v>15</v>
      </c>
      <c r="M42" s="45">
        <v>12.5</v>
      </c>
      <c r="N42" s="14" t="s">
        <v>25</v>
      </c>
      <c r="O42" s="139" t="s">
        <v>15</v>
      </c>
      <c r="P42" s="316">
        <f>G42*M42</f>
        <v>0</v>
      </c>
      <c r="Q42" s="142" t="s">
        <v>7</v>
      </c>
    </row>
    <row r="43" spans="1:17" ht="15" customHeight="1" thickBot="1">
      <c r="A43" s="372"/>
      <c r="B43" s="368" t="s">
        <v>21</v>
      </c>
      <c r="C43" s="369"/>
      <c r="D43" s="369"/>
      <c r="E43" s="369"/>
      <c r="F43" s="370"/>
      <c r="G43" s="235">
        <f>P17</f>
        <v>0</v>
      </c>
      <c r="H43" s="48" t="s">
        <v>0</v>
      </c>
      <c r="I43" s="379"/>
      <c r="J43" s="380"/>
      <c r="K43" s="381"/>
      <c r="L43" s="46" t="s">
        <v>15</v>
      </c>
      <c r="M43" s="30">
        <v>3.5</v>
      </c>
      <c r="N43" s="30" t="s">
        <v>25</v>
      </c>
      <c r="O43" s="143" t="s">
        <v>15</v>
      </c>
      <c r="P43" s="325">
        <f>G43*M43</f>
        <v>0</v>
      </c>
      <c r="Q43" s="144" t="s">
        <v>7</v>
      </c>
    </row>
    <row r="44" spans="1:18" s="1" customFormat="1" ht="13.5" thickBot="1">
      <c r="A44" s="373"/>
      <c r="B44" s="151" t="s">
        <v>36</v>
      </c>
      <c r="C44" s="391"/>
      <c r="D44" s="392"/>
      <c r="E44" s="392"/>
      <c r="F44" s="393"/>
      <c r="G44" s="236">
        <f>SUM(G42:G43)</f>
        <v>0</v>
      </c>
      <c r="H44" s="206" t="s">
        <v>0</v>
      </c>
      <c r="I44" s="353"/>
      <c r="J44" s="354"/>
      <c r="K44" s="354"/>
      <c r="L44" s="354"/>
      <c r="M44" s="354"/>
      <c r="N44" s="355"/>
      <c r="O44" s="95" t="s">
        <v>15</v>
      </c>
      <c r="P44" s="330">
        <f>SUM(P42:P43)</f>
        <v>0</v>
      </c>
      <c r="Q44" s="99" t="s">
        <v>7</v>
      </c>
      <c r="R44" s="79" t="b">
        <f>IF(P44&gt;0,P44)</f>
        <v>0</v>
      </c>
    </row>
    <row r="45" spans="1:18" s="1" customFormat="1" ht="12.75" customHeight="1">
      <c r="A45" s="374" t="s">
        <v>30</v>
      </c>
      <c r="B45" s="356" t="s">
        <v>80</v>
      </c>
      <c r="C45" s="357"/>
      <c r="D45" s="357"/>
      <c r="E45" s="357"/>
      <c r="F45" s="358"/>
      <c r="G45" s="237">
        <f>P20</f>
        <v>0</v>
      </c>
      <c r="H45" s="51" t="s">
        <v>7</v>
      </c>
      <c r="I45" s="52" t="s">
        <v>32</v>
      </c>
      <c r="J45" s="46">
        <v>15</v>
      </c>
      <c r="K45" s="81"/>
      <c r="L45" s="388" t="s">
        <v>15</v>
      </c>
      <c r="M45" s="389"/>
      <c r="N45" s="390"/>
      <c r="O45" s="188" t="s">
        <v>15</v>
      </c>
      <c r="P45" s="325">
        <f>G45*J45</f>
        <v>0</v>
      </c>
      <c r="Q45" s="190" t="s">
        <v>7</v>
      </c>
      <c r="R45" s="79"/>
    </row>
    <row r="46" spans="1:18" s="1" customFormat="1" ht="12.75" customHeight="1">
      <c r="A46" s="375"/>
      <c r="B46" s="359" t="s">
        <v>81</v>
      </c>
      <c r="C46" s="360"/>
      <c r="D46" s="360"/>
      <c r="E46" s="360"/>
      <c r="F46" s="361"/>
      <c r="G46" s="237">
        <f>P21</f>
        <v>0</v>
      </c>
      <c r="H46" s="51" t="s">
        <v>7</v>
      </c>
      <c r="I46" s="52" t="s">
        <v>25</v>
      </c>
      <c r="J46" s="169">
        <v>25</v>
      </c>
      <c r="K46" s="102"/>
      <c r="L46" s="388" t="s">
        <v>15</v>
      </c>
      <c r="M46" s="389"/>
      <c r="N46" s="390"/>
      <c r="O46" s="188" t="s">
        <v>15</v>
      </c>
      <c r="P46" s="325">
        <f>G46*J46</f>
        <v>0</v>
      </c>
      <c r="Q46" s="190" t="s">
        <v>7</v>
      </c>
      <c r="R46" s="79"/>
    </row>
    <row r="47" spans="1:18" s="1" customFormat="1" ht="12.75" customHeight="1" thickBot="1">
      <c r="A47" s="375"/>
      <c r="B47" s="365" t="s">
        <v>82</v>
      </c>
      <c r="C47" s="366"/>
      <c r="D47" s="366"/>
      <c r="E47" s="366"/>
      <c r="F47" s="367"/>
      <c r="G47" s="238">
        <f>P22</f>
        <v>0</v>
      </c>
      <c r="H47" s="53" t="s">
        <v>1</v>
      </c>
      <c r="I47" s="57" t="s">
        <v>33</v>
      </c>
      <c r="J47" s="112">
        <v>0.015</v>
      </c>
      <c r="K47" s="108"/>
      <c r="L47" s="382" t="s">
        <v>60</v>
      </c>
      <c r="M47" s="383"/>
      <c r="N47" s="384"/>
      <c r="O47" s="189" t="s">
        <v>15</v>
      </c>
      <c r="P47" s="326">
        <f>G47/J47</f>
        <v>0</v>
      </c>
      <c r="Q47" s="191" t="s">
        <v>7</v>
      </c>
      <c r="R47" s="79"/>
    </row>
    <row r="48" spans="1:18" s="1" customFormat="1" ht="12.75" customHeight="1" thickBot="1">
      <c r="A48" s="375"/>
      <c r="B48" s="193" t="s">
        <v>43</v>
      </c>
      <c r="C48" s="177"/>
      <c r="D48" s="177"/>
      <c r="E48" s="177"/>
      <c r="F48" s="178"/>
      <c r="G48" s="239">
        <f>G45+G46+G47</f>
        <v>0</v>
      </c>
      <c r="H48" s="180" t="s">
        <v>59</v>
      </c>
      <c r="I48" s="181"/>
      <c r="J48" s="182"/>
      <c r="K48" s="183"/>
      <c r="L48" s="184"/>
      <c r="M48" s="185"/>
      <c r="N48" s="186"/>
      <c r="O48" s="95" t="s">
        <v>15</v>
      </c>
      <c r="P48" s="295">
        <f>SUM(P45:P47)</f>
        <v>0</v>
      </c>
      <c r="Q48" s="187" t="s">
        <v>7</v>
      </c>
      <c r="R48" s="79" t="b">
        <f aca="true" t="shared" si="0" ref="R48:R56">IF(P48&gt;0,P48)</f>
        <v>0</v>
      </c>
    </row>
    <row r="49" spans="1:18" s="1" customFormat="1" ht="12.75" customHeight="1">
      <c r="A49" s="375"/>
      <c r="B49" s="356" t="s">
        <v>94</v>
      </c>
      <c r="C49" s="357"/>
      <c r="D49" s="357"/>
      <c r="E49" s="357"/>
      <c r="F49" s="358"/>
      <c r="G49" s="240">
        <f>P25</f>
        <v>0</v>
      </c>
      <c r="H49" s="55" t="s">
        <v>1</v>
      </c>
      <c r="I49" s="56" t="s">
        <v>31</v>
      </c>
      <c r="J49" s="14">
        <v>0.08</v>
      </c>
      <c r="K49" s="82"/>
      <c r="L49" s="362" t="s">
        <v>60</v>
      </c>
      <c r="M49" s="363"/>
      <c r="N49" s="364"/>
      <c r="O49" s="194" t="s">
        <v>15</v>
      </c>
      <c r="P49" s="316">
        <f>G49/J49</f>
        <v>0</v>
      </c>
      <c r="Q49" s="142" t="s">
        <v>7</v>
      </c>
      <c r="R49" s="79"/>
    </row>
    <row r="50" spans="1:18" s="1" customFormat="1" ht="12.75" customHeight="1" thickBot="1">
      <c r="A50" s="375"/>
      <c r="B50" s="338" t="s">
        <v>83</v>
      </c>
      <c r="C50" s="339"/>
      <c r="D50" s="339"/>
      <c r="E50" s="339"/>
      <c r="F50" s="340"/>
      <c r="G50" s="238">
        <f>P26</f>
        <v>0</v>
      </c>
      <c r="H50" s="59" t="s">
        <v>1</v>
      </c>
      <c r="I50" s="54" t="s">
        <v>33</v>
      </c>
      <c r="J50" s="29">
        <v>0.03</v>
      </c>
      <c r="K50" s="111"/>
      <c r="L50" s="350" t="s">
        <v>60</v>
      </c>
      <c r="M50" s="351"/>
      <c r="N50" s="352"/>
      <c r="O50" s="195" t="s">
        <v>15</v>
      </c>
      <c r="P50" s="327">
        <f>G50/J50</f>
        <v>0</v>
      </c>
      <c r="Q50" s="196" t="s">
        <v>7</v>
      </c>
      <c r="R50" s="79"/>
    </row>
    <row r="51" spans="1:18" s="1" customFormat="1" ht="12.75" customHeight="1" thickBot="1">
      <c r="A51" s="375"/>
      <c r="B51" s="193" t="s">
        <v>84</v>
      </c>
      <c r="C51" s="175"/>
      <c r="D51" s="175"/>
      <c r="E51" s="175"/>
      <c r="F51" s="176"/>
      <c r="G51" s="238">
        <f>G50+G49</f>
        <v>0</v>
      </c>
      <c r="H51" s="53" t="s">
        <v>1</v>
      </c>
      <c r="I51" s="57"/>
      <c r="J51" s="37"/>
      <c r="K51" s="83"/>
      <c r="L51" s="162"/>
      <c r="M51" s="163"/>
      <c r="N51" s="164"/>
      <c r="O51" s="95" t="s">
        <v>15</v>
      </c>
      <c r="P51" s="296">
        <f>SUM(P49:P50)</f>
        <v>0</v>
      </c>
      <c r="Q51" s="85" t="s">
        <v>7</v>
      </c>
      <c r="R51" s="79" t="b">
        <f t="shared" si="0"/>
        <v>0</v>
      </c>
    </row>
    <row r="52" spans="1:18" ht="13.5" thickBot="1">
      <c r="A52" s="375"/>
      <c r="B52" s="341" t="s">
        <v>45</v>
      </c>
      <c r="C52" s="342"/>
      <c r="D52" s="342"/>
      <c r="E52" s="342"/>
      <c r="F52" s="343"/>
      <c r="G52" s="238">
        <f>P33</f>
        <v>0</v>
      </c>
      <c r="H52" s="53" t="s">
        <v>1</v>
      </c>
      <c r="I52" s="110" t="s">
        <v>33</v>
      </c>
      <c r="J52" s="37">
        <v>0.14</v>
      </c>
      <c r="K52" s="86"/>
      <c r="L52" s="385" t="s">
        <v>60</v>
      </c>
      <c r="M52" s="386"/>
      <c r="N52" s="387"/>
      <c r="O52" s="189" t="s">
        <v>15</v>
      </c>
      <c r="P52" s="326">
        <f>G52/J52</f>
        <v>0</v>
      </c>
      <c r="Q52" s="205" t="s">
        <v>7</v>
      </c>
      <c r="R52" s="79"/>
    </row>
    <row r="53" spans="1:18" ht="13.5" thickBot="1">
      <c r="A53" s="375"/>
      <c r="B53" s="200" t="s">
        <v>37</v>
      </c>
      <c r="C53" s="197"/>
      <c r="D53" s="198"/>
      <c r="E53" s="198"/>
      <c r="F53" s="199"/>
      <c r="G53" s="241">
        <f>G52</f>
        <v>0</v>
      </c>
      <c r="H53" s="174" t="s">
        <v>1</v>
      </c>
      <c r="I53" s="202"/>
      <c r="J53" s="203"/>
      <c r="K53" s="204"/>
      <c r="L53" s="153"/>
      <c r="M53" s="154"/>
      <c r="N53" s="155"/>
      <c r="O53" s="84" t="s">
        <v>15</v>
      </c>
      <c r="P53" s="296">
        <f>P52</f>
        <v>0</v>
      </c>
      <c r="Q53" s="87" t="s">
        <v>7</v>
      </c>
      <c r="R53" s="79" t="b">
        <f t="shared" si="0"/>
        <v>0</v>
      </c>
    </row>
    <row r="54" spans="1:18" ht="12.75">
      <c r="A54" s="375"/>
      <c r="B54" s="344" t="s">
        <v>52</v>
      </c>
      <c r="C54" s="345"/>
      <c r="D54" s="345"/>
      <c r="E54" s="345"/>
      <c r="F54" s="346"/>
      <c r="G54" s="242">
        <f>P36+P37</f>
        <v>0</v>
      </c>
      <c r="H54" s="51" t="s">
        <v>0</v>
      </c>
      <c r="I54" s="58" t="s">
        <v>25</v>
      </c>
      <c r="J54" s="30">
        <v>100</v>
      </c>
      <c r="K54" s="88"/>
      <c r="L54" s="388" t="s">
        <v>15</v>
      </c>
      <c r="M54" s="389"/>
      <c r="N54" s="390"/>
      <c r="O54" s="188" t="s">
        <v>15</v>
      </c>
      <c r="P54" s="325">
        <f>G54*J54</f>
        <v>0</v>
      </c>
      <c r="Q54" s="144" t="s">
        <v>7</v>
      </c>
      <c r="R54" s="79"/>
    </row>
    <row r="55" spans="1:18" ht="13.5" thickBot="1">
      <c r="A55" s="375"/>
      <c r="B55" s="368" t="s">
        <v>53</v>
      </c>
      <c r="C55" s="400"/>
      <c r="D55" s="400"/>
      <c r="E55" s="400"/>
      <c r="F55" s="401"/>
      <c r="G55" s="243">
        <f>P38</f>
        <v>0</v>
      </c>
      <c r="H55" s="59" t="s">
        <v>7</v>
      </c>
      <c r="I55" s="60" t="s">
        <v>25</v>
      </c>
      <c r="J55" s="29">
        <v>5</v>
      </c>
      <c r="K55" s="89"/>
      <c r="L55" s="350" t="s">
        <v>15</v>
      </c>
      <c r="M55" s="351"/>
      <c r="N55" s="352"/>
      <c r="O55" s="195" t="s">
        <v>15</v>
      </c>
      <c r="P55" s="327">
        <f>G55*J55</f>
        <v>0</v>
      </c>
      <c r="Q55" s="145" t="s">
        <v>7</v>
      </c>
      <c r="R55" s="79"/>
    </row>
    <row r="56" spans="1:18" s="1" customFormat="1" ht="13.5" thickBot="1">
      <c r="A56" s="376"/>
      <c r="B56" s="402" t="s">
        <v>38</v>
      </c>
      <c r="C56" s="391"/>
      <c r="D56" s="391"/>
      <c r="E56" s="391"/>
      <c r="F56" s="403"/>
      <c r="G56" s="236">
        <f>G55+G54</f>
        <v>0</v>
      </c>
      <c r="H56" s="53" t="s">
        <v>85</v>
      </c>
      <c r="I56" s="110"/>
      <c r="J56" s="37"/>
      <c r="K56" s="86"/>
      <c r="L56" s="382"/>
      <c r="M56" s="383"/>
      <c r="N56" s="384"/>
      <c r="O56" s="84" t="s">
        <v>15</v>
      </c>
      <c r="P56" s="296">
        <f>P55+P54</f>
        <v>0</v>
      </c>
      <c r="Q56" s="87" t="s">
        <v>7</v>
      </c>
      <c r="R56" s="79" t="b">
        <f t="shared" si="0"/>
        <v>0</v>
      </c>
    </row>
    <row r="57" spans="1:22" s="328" customFormat="1" ht="16.5" customHeight="1" thickBot="1">
      <c r="A57" s="347" t="s">
        <v>99</v>
      </c>
      <c r="B57" s="348"/>
      <c r="C57" s="348"/>
      <c r="D57" s="348"/>
      <c r="E57" s="348"/>
      <c r="F57" s="348"/>
      <c r="G57" s="348"/>
      <c r="H57" s="297" t="s">
        <v>67</v>
      </c>
      <c r="I57" s="349" t="b">
        <f>IF(R44=P57,"Flächen",IF(R48=P57,"Tränken",IF(R51=P57,"Fütterung",IF(R53=P57,"Sitzstangen",IF(R56=P57,"Nester")))))</f>
        <v>0</v>
      </c>
      <c r="J57" s="349"/>
      <c r="K57" s="298" t="s">
        <v>68</v>
      </c>
      <c r="L57" s="299"/>
      <c r="M57" s="300"/>
      <c r="N57" s="301"/>
      <c r="O57" s="302" t="s">
        <v>15</v>
      </c>
      <c r="P57" s="303">
        <f>MIN(R44:R56)</f>
        <v>0</v>
      </c>
      <c r="Q57" s="304" t="s">
        <v>7</v>
      </c>
      <c r="V57" s="329"/>
    </row>
    <row r="58" spans="1:18" ht="14.25" customHeight="1">
      <c r="A58" s="397" t="s">
        <v>87</v>
      </c>
      <c r="B58" s="398"/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98"/>
      <c r="N58" s="399"/>
      <c r="O58" s="91" t="s">
        <v>9</v>
      </c>
      <c r="P58" s="334">
        <f>G44</f>
        <v>0</v>
      </c>
      <c r="Q58" s="92" t="s">
        <v>0</v>
      </c>
      <c r="R58" s="120"/>
    </row>
    <row r="59" spans="1:18" ht="13.5" customHeight="1" thickBot="1">
      <c r="A59" s="394" t="s">
        <v>18</v>
      </c>
      <c r="B59" s="395"/>
      <c r="C59" s="395"/>
      <c r="D59" s="395"/>
      <c r="E59" s="395"/>
      <c r="F59" s="395"/>
      <c r="G59" s="395"/>
      <c r="H59" s="395"/>
      <c r="I59" s="395"/>
      <c r="J59" s="395"/>
      <c r="K59" s="395"/>
      <c r="L59" s="395"/>
      <c r="M59" s="395"/>
      <c r="N59" s="396"/>
      <c r="O59" s="93" t="s">
        <v>9</v>
      </c>
      <c r="P59" s="335">
        <f>G43</f>
        <v>0</v>
      </c>
      <c r="Q59" s="94" t="s">
        <v>0</v>
      </c>
      <c r="R59" s="222"/>
    </row>
    <row r="60" spans="1:18" ht="13.5" thickBot="1">
      <c r="A60" s="7" t="s">
        <v>66</v>
      </c>
      <c r="B60" s="7"/>
      <c r="C60" s="42"/>
      <c r="D60" s="42"/>
      <c r="E60" s="42"/>
      <c r="F60" s="337"/>
      <c r="G60" s="431" t="s">
        <v>102</v>
      </c>
      <c r="H60" s="432"/>
      <c r="I60" s="433"/>
      <c r="J60" s="337"/>
      <c r="K60" s="337"/>
      <c r="L60" s="337"/>
      <c r="M60" s="337"/>
      <c r="N60" s="434" t="s">
        <v>103</v>
      </c>
      <c r="O60" s="435"/>
      <c r="P60" s="332" t="e">
        <f>P59/P58%</f>
        <v>#DIV/0!</v>
      </c>
      <c r="Q60" s="333" t="s">
        <v>19</v>
      </c>
      <c r="R60" s="146"/>
    </row>
  </sheetData>
  <sheetProtection/>
  <mergeCells count="56">
    <mergeCell ref="G60:I60"/>
    <mergeCell ref="N60:O60"/>
    <mergeCell ref="A24:Q24"/>
    <mergeCell ref="A28:Q28"/>
    <mergeCell ref="A19:Q19"/>
    <mergeCell ref="M3:O3"/>
    <mergeCell ref="A5:Q5"/>
    <mergeCell ref="B16:E16"/>
    <mergeCell ref="A15:A17"/>
    <mergeCell ref="A7:A14"/>
    <mergeCell ref="P2:Q2"/>
    <mergeCell ref="P3:Q3"/>
    <mergeCell ref="M2:O2"/>
    <mergeCell ref="A2:B2"/>
    <mergeCell ref="A3:B3"/>
    <mergeCell ref="C2:H2"/>
    <mergeCell ref="C3:H3"/>
    <mergeCell ref="A1:L1"/>
    <mergeCell ref="M1:Q1"/>
    <mergeCell ref="B39:O39"/>
    <mergeCell ref="I42:K42"/>
    <mergeCell ref="A41:Q41"/>
    <mergeCell ref="B33:O33"/>
    <mergeCell ref="B27:O27"/>
    <mergeCell ref="B14:O14"/>
    <mergeCell ref="B23:O23"/>
    <mergeCell ref="A35:Q35"/>
    <mergeCell ref="A59:N59"/>
    <mergeCell ref="L54:N54"/>
    <mergeCell ref="L56:N56"/>
    <mergeCell ref="A58:N58"/>
    <mergeCell ref="B55:F55"/>
    <mergeCell ref="L55:N55"/>
    <mergeCell ref="B56:F56"/>
    <mergeCell ref="B43:F43"/>
    <mergeCell ref="A42:A44"/>
    <mergeCell ref="A45:A56"/>
    <mergeCell ref="B42:F42"/>
    <mergeCell ref="I43:K43"/>
    <mergeCell ref="L47:N47"/>
    <mergeCell ref="L52:N52"/>
    <mergeCell ref="L45:N45"/>
    <mergeCell ref="L46:N46"/>
    <mergeCell ref="C44:F44"/>
    <mergeCell ref="I44:N44"/>
    <mergeCell ref="B45:F45"/>
    <mergeCell ref="B46:F46"/>
    <mergeCell ref="L49:N49"/>
    <mergeCell ref="B47:F47"/>
    <mergeCell ref="B49:F49"/>
    <mergeCell ref="B50:F50"/>
    <mergeCell ref="B52:F52"/>
    <mergeCell ref="B54:F54"/>
    <mergeCell ref="A57:G57"/>
    <mergeCell ref="I57:J57"/>
    <mergeCell ref="L50:N50"/>
  </mergeCells>
  <printOptions/>
  <pageMargins left="0.3" right="0.1968503937007874" top="0.17" bottom="0.19" header="0.17" footer="0.19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1"/>
  <sheetViews>
    <sheetView showGridLines="0" zoomScalePageLayoutView="0" workbookViewId="0" topLeftCell="A1">
      <selection activeCell="A1" sqref="A1:J1"/>
    </sheetView>
  </sheetViews>
  <sheetFormatPr defaultColWidth="11.57421875" defaultRowHeight="12.75"/>
  <cols>
    <col min="1" max="1" width="3.57421875" style="2" customWidth="1"/>
    <col min="2" max="2" width="17.140625" style="2" customWidth="1"/>
    <col min="3" max="3" width="7.140625" style="2" customWidth="1"/>
    <col min="4" max="4" width="3.57421875" style="2" customWidth="1"/>
    <col min="5" max="5" width="2.28125" style="2" customWidth="1"/>
    <col min="6" max="6" width="8.57421875" style="2" customWidth="1"/>
    <col min="7" max="7" width="5.421875" style="2" customWidth="1"/>
    <col min="8" max="8" width="4.8515625" style="2" customWidth="1"/>
    <col min="9" max="9" width="6.8515625" style="2" customWidth="1"/>
    <col min="10" max="10" width="5.28125" style="2" customWidth="1"/>
    <col min="11" max="11" width="3.00390625" style="2" customWidth="1"/>
    <col min="12" max="12" width="6.421875" style="2" customWidth="1"/>
    <col min="13" max="13" width="5.140625" style="2" customWidth="1"/>
    <col min="14" max="14" width="3.421875" style="2" customWidth="1"/>
    <col min="15" max="15" width="6.00390625" style="2" customWidth="1"/>
    <col min="16" max="16" width="6.8515625" style="2" customWidth="1"/>
    <col min="17" max="17" width="3.7109375" style="4" customWidth="1"/>
    <col min="18" max="18" width="10.57421875" style="2" hidden="1" customWidth="1"/>
    <col min="19" max="19" width="7.7109375" style="2" customWidth="1"/>
    <col min="20" max="16384" width="11.57421875" style="2" customWidth="1"/>
  </cols>
  <sheetData>
    <row r="1" spans="1:17" s="248" customFormat="1" ht="17.25" customHeight="1" thickBot="1">
      <c r="A1" s="449" t="s">
        <v>101</v>
      </c>
      <c r="B1" s="450"/>
      <c r="C1" s="450"/>
      <c r="D1" s="450"/>
      <c r="E1" s="450"/>
      <c r="F1" s="450"/>
      <c r="G1" s="450"/>
      <c r="H1" s="450"/>
      <c r="I1" s="450"/>
      <c r="J1" s="450"/>
      <c r="K1" s="451" t="s">
        <v>96</v>
      </c>
      <c r="L1" s="451"/>
      <c r="M1" s="451"/>
      <c r="N1" s="451"/>
      <c r="O1" s="451"/>
      <c r="P1" s="451"/>
      <c r="Q1" s="452"/>
    </row>
    <row r="2" spans="1:17" s="113" customFormat="1" ht="16.5" customHeight="1" thickBot="1">
      <c r="A2" s="427" t="s">
        <v>56</v>
      </c>
      <c r="B2" s="428"/>
      <c r="C2" s="429"/>
      <c r="D2" s="429"/>
      <c r="E2" s="429"/>
      <c r="F2" s="429"/>
      <c r="G2" s="429"/>
      <c r="H2" s="430"/>
      <c r="I2" s="220"/>
      <c r="J2" s="220"/>
      <c r="K2" s="220"/>
      <c r="L2" s="221"/>
      <c r="M2" s="425" t="s">
        <v>4</v>
      </c>
      <c r="N2" s="426"/>
      <c r="O2" s="426"/>
      <c r="P2" s="421"/>
      <c r="Q2" s="422"/>
    </row>
    <row r="3" spans="1:17" s="113" customFormat="1" ht="16.5" customHeight="1" thickBot="1">
      <c r="A3" s="427" t="s">
        <v>3</v>
      </c>
      <c r="B3" s="428"/>
      <c r="C3" s="429"/>
      <c r="D3" s="429"/>
      <c r="E3" s="429"/>
      <c r="F3" s="429"/>
      <c r="G3" s="429"/>
      <c r="H3" s="430"/>
      <c r="I3" s="220"/>
      <c r="J3" s="220"/>
      <c r="K3" s="220"/>
      <c r="L3" s="221"/>
      <c r="M3" s="439" t="s">
        <v>57</v>
      </c>
      <c r="N3" s="440"/>
      <c r="O3" s="440"/>
      <c r="P3" s="423"/>
      <c r="Q3" s="424"/>
    </row>
    <row r="4" spans="1:17" s="113" customFormat="1" ht="16.5" customHeight="1" thickBot="1">
      <c r="A4" s="244" t="s">
        <v>74</v>
      </c>
      <c r="B4" s="245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5"/>
    </row>
    <row r="5" spans="1:17" s="113" customFormat="1" ht="7.5" customHeight="1" thickBot="1">
      <c r="A5" s="453"/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</row>
    <row r="6" spans="1:17" s="1" customFormat="1" ht="13.5" customHeight="1" thickBot="1">
      <c r="A6" s="441" t="s">
        <v>69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3"/>
    </row>
    <row r="7" spans="1:17" s="12" customFormat="1" ht="12" customHeight="1" thickBot="1">
      <c r="A7" s="124" t="s">
        <v>5</v>
      </c>
      <c r="B7" s="125"/>
      <c r="C7" s="125"/>
      <c r="D7" s="125"/>
      <c r="E7" s="123"/>
      <c r="F7" s="7" t="s">
        <v>6</v>
      </c>
      <c r="G7" s="78"/>
      <c r="H7" s="8" t="s">
        <v>1</v>
      </c>
      <c r="I7" s="7" t="s">
        <v>8</v>
      </c>
      <c r="J7" s="78"/>
      <c r="K7" s="9" t="s">
        <v>1</v>
      </c>
      <c r="L7" s="10"/>
      <c r="M7" s="80"/>
      <c r="N7" s="11"/>
      <c r="O7" s="95" t="s">
        <v>9</v>
      </c>
      <c r="P7" s="273">
        <f>G7*J7</f>
        <v>0</v>
      </c>
      <c r="Q7" s="215" t="s">
        <v>0</v>
      </c>
    </row>
    <row r="8" spans="1:17" s="1" customFormat="1" ht="13.5" customHeight="1">
      <c r="A8" s="447" t="s">
        <v>41</v>
      </c>
      <c r="B8" s="13" t="s">
        <v>34</v>
      </c>
      <c r="C8" s="14" t="s">
        <v>48</v>
      </c>
      <c r="D8" s="73"/>
      <c r="E8" s="15" t="s">
        <v>7</v>
      </c>
      <c r="F8" s="16" t="s">
        <v>6</v>
      </c>
      <c r="G8" s="67"/>
      <c r="H8" s="17" t="s">
        <v>1</v>
      </c>
      <c r="I8" s="16" t="s">
        <v>8</v>
      </c>
      <c r="J8" s="67"/>
      <c r="K8" s="17" t="s">
        <v>1</v>
      </c>
      <c r="L8" s="208" t="s">
        <v>22</v>
      </c>
      <c r="M8" s="73"/>
      <c r="N8" s="17" t="s">
        <v>7</v>
      </c>
      <c r="O8" s="127" t="s">
        <v>9</v>
      </c>
      <c r="P8" s="274">
        <f>D8*G8*J8*M8</f>
        <v>0</v>
      </c>
      <c r="Q8" s="165" t="s">
        <v>0</v>
      </c>
    </row>
    <row r="9" spans="1:17" s="1" customFormat="1" ht="13.5" customHeight="1">
      <c r="A9" s="445"/>
      <c r="B9" s="18" t="s">
        <v>46</v>
      </c>
      <c r="C9" s="19" t="s">
        <v>48</v>
      </c>
      <c r="D9" s="66"/>
      <c r="E9" s="20" t="s">
        <v>7</v>
      </c>
      <c r="F9" s="21" t="s">
        <v>54</v>
      </c>
      <c r="G9" s="100">
        <f>G8/2</f>
        <v>0</v>
      </c>
      <c r="H9" s="22" t="s">
        <v>1</v>
      </c>
      <c r="I9" s="21" t="s">
        <v>8</v>
      </c>
      <c r="J9" s="72"/>
      <c r="K9" s="23" t="s">
        <v>1</v>
      </c>
      <c r="L9" s="209" t="s">
        <v>22</v>
      </c>
      <c r="M9" s="74"/>
      <c r="N9" s="23" t="s">
        <v>7</v>
      </c>
      <c r="O9" s="128" t="s">
        <v>9</v>
      </c>
      <c r="P9" s="275">
        <f>D9*G9*J9*M9</f>
        <v>0</v>
      </c>
      <c r="Q9" s="104" t="s">
        <v>0</v>
      </c>
    </row>
    <row r="10" spans="1:17" s="1" customFormat="1" ht="13.5" customHeight="1">
      <c r="A10" s="445"/>
      <c r="B10" s="18" t="s">
        <v>78</v>
      </c>
      <c r="C10" s="18" t="s">
        <v>48</v>
      </c>
      <c r="D10" s="74"/>
      <c r="E10" s="35"/>
      <c r="F10" s="21" t="s">
        <v>6</v>
      </c>
      <c r="G10" s="68"/>
      <c r="H10" s="22" t="s">
        <v>1</v>
      </c>
      <c r="I10" s="21" t="s">
        <v>8</v>
      </c>
      <c r="J10" s="72"/>
      <c r="K10" s="23" t="s">
        <v>1</v>
      </c>
      <c r="L10" s="224"/>
      <c r="M10" s="225"/>
      <c r="N10" s="226"/>
      <c r="O10" s="128" t="s">
        <v>9</v>
      </c>
      <c r="P10" s="276">
        <f>D10*G10*J10</f>
        <v>0</v>
      </c>
      <c r="Q10" s="104" t="s">
        <v>0</v>
      </c>
    </row>
    <row r="11" spans="1:17" s="1" customFormat="1" ht="13.5" customHeight="1">
      <c r="A11" s="445"/>
      <c r="B11" s="18" t="s">
        <v>35</v>
      </c>
      <c r="C11" s="18" t="s">
        <v>17</v>
      </c>
      <c r="D11" s="74"/>
      <c r="E11" s="35" t="s">
        <v>7</v>
      </c>
      <c r="F11" s="21" t="s">
        <v>6</v>
      </c>
      <c r="G11" s="68"/>
      <c r="H11" s="22" t="s">
        <v>1</v>
      </c>
      <c r="I11" s="21" t="s">
        <v>8</v>
      </c>
      <c r="J11" s="72"/>
      <c r="K11" s="23" t="s">
        <v>1</v>
      </c>
      <c r="L11" s="209" t="s">
        <v>22</v>
      </c>
      <c r="M11" s="74"/>
      <c r="N11" s="23" t="s">
        <v>7</v>
      </c>
      <c r="O11" s="128" t="s">
        <v>9</v>
      </c>
      <c r="P11" s="276">
        <f>D11*G11*J11*M11</f>
        <v>0</v>
      </c>
      <c r="Q11" s="104" t="s">
        <v>0</v>
      </c>
    </row>
    <row r="12" spans="1:17" s="1" customFormat="1" ht="12.75">
      <c r="A12" s="445"/>
      <c r="B12" s="223" t="s">
        <v>88</v>
      </c>
      <c r="C12" s="30" t="s">
        <v>17</v>
      </c>
      <c r="D12" s="76"/>
      <c r="E12" s="31" t="s">
        <v>7</v>
      </c>
      <c r="F12" s="32" t="s">
        <v>6</v>
      </c>
      <c r="G12" s="61"/>
      <c r="H12" s="33" t="s">
        <v>1</v>
      </c>
      <c r="I12" s="32" t="s">
        <v>8</v>
      </c>
      <c r="J12" s="61"/>
      <c r="K12" s="33" t="s">
        <v>1</v>
      </c>
      <c r="L12" s="213" t="s">
        <v>22</v>
      </c>
      <c r="M12" s="76"/>
      <c r="N12" s="33" t="s">
        <v>7</v>
      </c>
      <c r="O12" s="129" t="s">
        <v>9</v>
      </c>
      <c r="P12" s="277">
        <f>D12*G12*J12*M12</f>
        <v>0</v>
      </c>
      <c r="Q12" s="216" t="s">
        <v>0</v>
      </c>
    </row>
    <row r="13" spans="1:17" s="1" customFormat="1" ht="13.5" thickBot="1">
      <c r="A13" s="445"/>
      <c r="B13" s="36" t="s">
        <v>47</v>
      </c>
      <c r="C13" s="30" t="s">
        <v>17</v>
      </c>
      <c r="D13" s="77"/>
      <c r="E13" s="26" t="s">
        <v>7</v>
      </c>
      <c r="F13" s="27" t="s">
        <v>6</v>
      </c>
      <c r="G13" s="62"/>
      <c r="H13" s="28" t="s">
        <v>1</v>
      </c>
      <c r="I13" s="27" t="s">
        <v>8</v>
      </c>
      <c r="J13" s="62"/>
      <c r="K13" s="28" t="s">
        <v>1</v>
      </c>
      <c r="L13" s="214" t="s">
        <v>22</v>
      </c>
      <c r="M13" s="77"/>
      <c r="N13" s="28" t="s">
        <v>7</v>
      </c>
      <c r="O13" s="130" t="s">
        <v>9</v>
      </c>
      <c r="P13" s="278">
        <f>D13*G13*J13*M13</f>
        <v>0</v>
      </c>
      <c r="Q13" s="105" t="s">
        <v>0</v>
      </c>
    </row>
    <row r="14" spans="1:17" s="1" customFormat="1" ht="14.25" customHeight="1" thickBot="1">
      <c r="A14" s="448"/>
      <c r="B14" s="415" t="s">
        <v>42</v>
      </c>
      <c r="C14" s="416"/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250">
        <f>SUM(P8:P13)</f>
        <v>0</v>
      </c>
      <c r="Q14" s="217" t="s">
        <v>0</v>
      </c>
    </row>
    <row r="15" spans="1:17" s="1" customFormat="1" ht="14.25" customHeight="1">
      <c r="A15" s="445" t="s">
        <v>13</v>
      </c>
      <c r="B15" s="150" t="s">
        <v>90</v>
      </c>
      <c r="C15" s="166"/>
      <c r="D15" s="166"/>
      <c r="E15" s="166"/>
      <c r="F15" s="16" t="s">
        <v>6</v>
      </c>
      <c r="G15" s="67"/>
      <c r="H15" s="17" t="s">
        <v>1</v>
      </c>
      <c r="I15" s="16" t="s">
        <v>8</v>
      </c>
      <c r="J15" s="67"/>
      <c r="K15" s="17" t="s">
        <v>1</v>
      </c>
      <c r="L15" s="227"/>
      <c r="M15" s="228"/>
      <c r="N15" s="229"/>
      <c r="O15" s="139" t="s">
        <v>9</v>
      </c>
      <c r="P15" s="274">
        <f>G15*J15</f>
        <v>0</v>
      </c>
      <c r="Q15" s="165" t="s">
        <v>0</v>
      </c>
    </row>
    <row r="16" spans="1:17" s="1" customFormat="1" ht="14.25" customHeight="1" thickBot="1">
      <c r="A16" s="445"/>
      <c r="B16" s="400" t="s">
        <v>16</v>
      </c>
      <c r="C16" s="400"/>
      <c r="D16" s="400"/>
      <c r="E16" s="444"/>
      <c r="F16" s="39" t="s">
        <v>6</v>
      </c>
      <c r="G16" s="69"/>
      <c r="H16" s="40" t="s">
        <v>1</v>
      </c>
      <c r="I16" s="39" t="s">
        <v>8</v>
      </c>
      <c r="J16" s="69"/>
      <c r="K16" s="40" t="s">
        <v>1</v>
      </c>
      <c r="L16" s="230"/>
      <c r="M16" s="231"/>
      <c r="N16" s="232"/>
      <c r="O16" s="141" t="s">
        <v>9</v>
      </c>
      <c r="P16" s="279">
        <f>G16*J16</f>
        <v>0</v>
      </c>
      <c r="Q16" s="218" t="s">
        <v>0</v>
      </c>
    </row>
    <row r="17" spans="1:17" s="1" customFormat="1" ht="14.25" customHeight="1" thickBot="1">
      <c r="A17" s="446"/>
      <c r="B17" s="152" t="s">
        <v>91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251">
        <f>P15+P16</f>
        <v>0</v>
      </c>
      <c r="Q17" s="207" t="s">
        <v>0</v>
      </c>
    </row>
    <row r="18" spans="1:17" s="1" customFormat="1" ht="14.25" customHeight="1" thickBot="1">
      <c r="A18" s="10" t="s">
        <v>70</v>
      </c>
      <c r="B18" s="167"/>
      <c r="C18" s="167"/>
      <c r="D18" s="167"/>
      <c r="E18" s="167"/>
      <c r="F18" s="167"/>
      <c r="G18" s="168"/>
      <c r="H18" s="168"/>
      <c r="I18" s="168"/>
      <c r="J18" s="168"/>
      <c r="K18" s="168"/>
      <c r="L18" s="168"/>
      <c r="M18" s="168"/>
      <c r="N18" s="168"/>
      <c r="O18" s="168"/>
      <c r="P18" s="252">
        <f>SUM(P14+P17)</f>
        <v>0</v>
      </c>
      <c r="Q18" s="219" t="s">
        <v>0</v>
      </c>
    </row>
    <row r="19" spans="1:17" s="1" customFormat="1" ht="13.5" thickBot="1">
      <c r="A19" s="436" t="s">
        <v>71</v>
      </c>
      <c r="B19" s="437"/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8"/>
    </row>
    <row r="20" spans="1:17" s="1" customFormat="1" ht="12.75" customHeight="1">
      <c r="A20" s="147"/>
      <c r="B20" s="14" t="s">
        <v>26</v>
      </c>
      <c r="C20" s="13" t="s">
        <v>48</v>
      </c>
      <c r="D20" s="73"/>
      <c r="E20" s="15" t="s">
        <v>7</v>
      </c>
      <c r="F20" s="16" t="s">
        <v>49</v>
      </c>
      <c r="G20" s="119"/>
      <c r="H20" s="17" t="s">
        <v>7</v>
      </c>
      <c r="I20" s="32" t="s">
        <v>8</v>
      </c>
      <c r="J20" s="70"/>
      <c r="K20" s="17" t="s">
        <v>1</v>
      </c>
      <c r="L20" s="210" t="s">
        <v>10</v>
      </c>
      <c r="M20" s="73"/>
      <c r="N20" s="17" t="s">
        <v>7</v>
      </c>
      <c r="O20" s="131" t="s">
        <v>12</v>
      </c>
      <c r="P20" s="280">
        <f>D20*G20*J20*M20</f>
        <v>0</v>
      </c>
      <c r="Q20" s="132" t="s">
        <v>7</v>
      </c>
    </row>
    <row r="21" spans="1:17" s="1" customFormat="1" ht="12.75">
      <c r="A21" s="148"/>
      <c r="B21" s="24" t="s">
        <v>27</v>
      </c>
      <c r="C21" s="18" t="s">
        <v>48</v>
      </c>
      <c r="D21" s="74"/>
      <c r="E21" s="35" t="s">
        <v>7</v>
      </c>
      <c r="F21" s="21" t="s">
        <v>20</v>
      </c>
      <c r="G21" s="114"/>
      <c r="H21" s="23" t="s">
        <v>7</v>
      </c>
      <c r="I21" s="21" t="s">
        <v>8</v>
      </c>
      <c r="J21" s="72"/>
      <c r="K21" s="23" t="s">
        <v>1</v>
      </c>
      <c r="L21" s="211" t="s">
        <v>10</v>
      </c>
      <c r="M21" s="74"/>
      <c r="N21" s="23" t="s">
        <v>7</v>
      </c>
      <c r="O21" s="121" t="s">
        <v>12</v>
      </c>
      <c r="P21" s="281">
        <f>D21*G21*J21*M21</f>
        <v>0</v>
      </c>
      <c r="Q21" s="133" t="s">
        <v>7</v>
      </c>
    </row>
    <row r="22" spans="1:18" s="1" customFormat="1" ht="13.5" thickBot="1">
      <c r="A22" s="148"/>
      <c r="B22" s="36" t="s">
        <v>55</v>
      </c>
      <c r="C22" s="36" t="s">
        <v>48</v>
      </c>
      <c r="D22" s="75"/>
      <c r="E22" s="38" t="s">
        <v>7</v>
      </c>
      <c r="F22" s="39" t="s">
        <v>23</v>
      </c>
      <c r="G22" s="107"/>
      <c r="H22" s="40" t="s">
        <v>1</v>
      </c>
      <c r="I22" s="39" t="s">
        <v>28</v>
      </c>
      <c r="J22" s="118">
        <f>R22*G22</f>
        <v>0</v>
      </c>
      <c r="K22" s="40" t="s">
        <v>1</v>
      </c>
      <c r="L22" s="212" t="s">
        <v>24</v>
      </c>
      <c r="M22" s="71"/>
      <c r="N22" s="40" t="s">
        <v>7</v>
      </c>
      <c r="O22" s="134" t="s">
        <v>8</v>
      </c>
      <c r="P22" s="282">
        <f>D22*J22*M22</f>
        <v>0</v>
      </c>
      <c r="Q22" s="135" t="s">
        <v>1</v>
      </c>
      <c r="R22" s="1">
        <f>PI()</f>
        <v>3.141592653589793</v>
      </c>
    </row>
    <row r="23" spans="1:17" s="1" customFormat="1" ht="13.5" customHeight="1" thickBot="1">
      <c r="A23" s="149"/>
      <c r="B23" s="415" t="s">
        <v>39</v>
      </c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7"/>
      <c r="P23" s="253">
        <f>P20+P21+P22</f>
        <v>0</v>
      </c>
      <c r="Q23" s="97" t="s">
        <v>59</v>
      </c>
    </row>
    <row r="24" spans="1:17" s="1" customFormat="1" ht="13.5" customHeight="1" thickBot="1">
      <c r="A24" s="436" t="s">
        <v>72</v>
      </c>
      <c r="B24" s="437"/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8"/>
    </row>
    <row r="25" spans="1:17" s="1" customFormat="1" ht="12.75" customHeight="1">
      <c r="A25" s="147"/>
      <c r="B25" s="14" t="s">
        <v>93</v>
      </c>
      <c r="C25" s="34" t="s">
        <v>48</v>
      </c>
      <c r="D25" s="76"/>
      <c r="E25" s="31" t="s">
        <v>7</v>
      </c>
      <c r="F25" s="32" t="s">
        <v>65</v>
      </c>
      <c r="G25" s="64"/>
      <c r="H25" s="33" t="s">
        <v>7</v>
      </c>
      <c r="I25" s="32" t="s">
        <v>8</v>
      </c>
      <c r="J25" s="61"/>
      <c r="K25" s="33" t="s">
        <v>1</v>
      </c>
      <c r="L25" s="32" t="s">
        <v>14</v>
      </c>
      <c r="M25" s="64"/>
      <c r="N25" s="33" t="s">
        <v>7</v>
      </c>
      <c r="O25" s="122" t="s">
        <v>8</v>
      </c>
      <c r="P25" s="283">
        <f>D25*G25*J25*M25</f>
        <v>0</v>
      </c>
      <c r="Q25" s="132" t="s">
        <v>1</v>
      </c>
    </row>
    <row r="26" spans="1:17" s="1" customFormat="1" ht="12.75" customHeight="1" thickBot="1">
      <c r="A26" s="148"/>
      <c r="B26" s="37" t="s">
        <v>62</v>
      </c>
      <c r="C26" s="36" t="s">
        <v>48</v>
      </c>
      <c r="D26" s="75"/>
      <c r="E26" s="38" t="s">
        <v>7</v>
      </c>
      <c r="F26" s="39" t="s">
        <v>63</v>
      </c>
      <c r="G26" s="65"/>
      <c r="H26" s="40" t="s">
        <v>64</v>
      </c>
      <c r="I26" s="39" t="s">
        <v>28</v>
      </c>
      <c r="J26" s="118">
        <f>R22*G26</f>
        <v>0</v>
      </c>
      <c r="K26" s="40" t="s">
        <v>64</v>
      </c>
      <c r="L26" s="39" t="s">
        <v>24</v>
      </c>
      <c r="M26" s="71"/>
      <c r="N26" s="40" t="s">
        <v>7</v>
      </c>
      <c r="O26" s="134" t="s">
        <v>8</v>
      </c>
      <c r="P26" s="282">
        <f>D26*J26*M26</f>
        <v>0</v>
      </c>
      <c r="Q26" s="135" t="s">
        <v>1</v>
      </c>
    </row>
    <row r="27" spans="1:17" s="1" customFormat="1" ht="13.5" customHeight="1" thickBot="1">
      <c r="A27" s="149"/>
      <c r="B27" s="415" t="s">
        <v>92</v>
      </c>
      <c r="C27" s="416"/>
      <c r="D27" s="416"/>
      <c r="E27" s="416"/>
      <c r="F27" s="416"/>
      <c r="G27" s="416"/>
      <c r="H27" s="416"/>
      <c r="I27" s="416"/>
      <c r="J27" s="416"/>
      <c r="K27" s="416"/>
      <c r="L27" s="416"/>
      <c r="M27" s="416"/>
      <c r="N27" s="416"/>
      <c r="O27" s="417"/>
      <c r="P27" s="254">
        <f>SUM(P25:P26)</f>
        <v>0</v>
      </c>
      <c r="Q27" s="98" t="s">
        <v>1</v>
      </c>
    </row>
    <row r="28" spans="1:17" s="1" customFormat="1" ht="13.5" customHeight="1" thickBot="1">
      <c r="A28" s="436" t="s">
        <v>73</v>
      </c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8"/>
    </row>
    <row r="29" spans="1:17" s="1" customFormat="1" ht="12.75" customHeight="1">
      <c r="A29" s="158"/>
      <c r="B29" s="13" t="s">
        <v>34</v>
      </c>
      <c r="C29" s="34" t="s">
        <v>48</v>
      </c>
      <c r="D29" s="76"/>
      <c r="E29" s="31" t="s">
        <v>7</v>
      </c>
      <c r="F29" s="32" t="s">
        <v>50</v>
      </c>
      <c r="G29" s="64"/>
      <c r="H29" s="33" t="s">
        <v>7</v>
      </c>
      <c r="I29" s="32" t="s">
        <v>8</v>
      </c>
      <c r="J29" s="61"/>
      <c r="K29" s="33" t="s">
        <v>1</v>
      </c>
      <c r="L29" s="208" t="s">
        <v>22</v>
      </c>
      <c r="M29" s="73"/>
      <c r="N29" s="17" t="s">
        <v>7</v>
      </c>
      <c r="O29" s="136" t="s">
        <v>8</v>
      </c>
      <c r="P29" s="284">
        <f>D29*G29*J29*M29</f>
        <v>0</v>
      </c>
      <c r="Q29" s="137" t="s">
        <v>1</v>
      </c>
    </row>
    <row r="30" spans="1:17" s="1" customFormat="1" ht="13.5" customHeight="1">
      <c r="A30" s="159"/>
      <c r="B30" s="18" t="s">
        <v>46</v>
      </c>
      <c r="C30" s="18" t="s">
        <v>48</v>
      </c>
      <c r="D30" s="74"/>
      <c r="E30" s="35" t="s">
        <v>7</v>
      </c>
      <c r="F30" s="21" t="s">
        <v>50</v>
      </c>
      <c r="G30" s="66"/>
      <c r="H30" s="23" t="s">
        <v>7</v>
      </c>
      <c r="I30" s="32" t="s">
        <v>8</v>
      </c>
      <c r="J30" s="61"/>
      <c r="K30" s="33" t="s">
        <v>1</v>
      </c>
      <c r="L30" s="209" t="s">
        <v>22</v>
      </c>
      <c r="M30" s="74"/>
      <c r="N30" s="23" t="s">
        <v>7</v>
      </c>
      <c r="O30" s="136" t="s">
        <v>8</v>
      </c>
      <c r="P30" s="284">
        <f>D30*G30*J30*M30</f>
        <v>0</v>
      </c>
      <c r="Q30" s="137" t="s">
        <v>1</v>
      </c>
    </row>
    <row r="31" spans="1:17" s="6" customFormat="1" ht="12" customHeight="1">
      <c r="A31" s="159"/>
      <c r="B31" s="18" t="s">
        <v>100</v>
      </c>
      <c r="C31" s="18" t="s">
        <v>48</v>
      </c>
      <c r="D31" s="74"/>
      <c r="E31" s="35" t="s">
        <v>7</v>
      </c>
      <c r="F31" s="21" t="s">
        <v>51</v>
      </c>
      <c r="G31" s="66"/>
      <c r="H31" s="23" t="s">
        <v>7</v>
      </c>
      <c r="I31" s="21" t="s">
        <v>8</v>
      </c>
      <c r="J31" s="68"/>
      <c r="K31" s="23" t="s">
        <v>1</v>
      </c>
      <c r="L31" s="209" t="s">
        <v>22</v>
      </c>
      <c r="M31" s="74"/>
      <c r="N31" s="23" t="s">
        <v>7</v>
      </c>
      <c r="O31" s="106" t="s">
        <v>8</v>
      </c>
      <c r="P31" s="285">
        <f>D31*G31*J31*M31</f>
        <v>0</v>
      </c>
      <c r="Q31" s="133" t="s">
        <v>1</v>
      </c>
    </row>
    <row r="32" spans="1:17" s="6" customFormat="1" ht="12" customHeight="1" thickBot="1">
      <c r="A32" s="159"/>
      <c r="B32" s="36" t="s">
        <v>79</v>
      </c>
      <c r="C32" s="18" t="s">
        <v>48</v>
      </c>
      <c r="D32" s="74"/>
      <c r="E32" s="35" t="s">
        <v>7</v>
      </c>
      <c r="F32" s="21" t="s">
        <v>61</v>
      </c>
      <c r="G32" s="66"/>
      <c r="H32" s="23" t="s">
        <v>7</v>
      </c>
      <c r="I32" s="21" t="s">
        <v>8</v>
      </c>
      <c r="J32" s="68"/>
      <c r="K32" s="23" t="s">
        <v>1</v>
      </c>
      <c r="L32" s="209" t="s">
        <v>22</v>
      </c>
      <c r="M32" s="74"/>
      <c r="N32" s="23" t="s">
        <v>7</v>
      </c>
      <c r="O32" s="106" t="s">
        <v>8</v>
      </c>
      <c r="P32" s="286">
        <f>D32*G32*J32*M32</f>
        <v>0</v>
      </c>
      <c r="Q32" s="138" t="s">
        <v>1</v>
      </c>
    </row>
    <row r="33" spans="1:17" s="6" customFormat="1" ht="13.5" customHeight="1" thickBot="1">
      <c r="A33" s="160"/>
      <c r="B33" s="415" t="s">
        <v>40</v>
      </c>
      <c r="C33" s="416"/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7"/>
      <c r="P33" s="255">
        <f>SUM(P29:P32)</f>
        <v>0</v>
      </c>
      <c r="Q33" s="96" t="s">
        <v>1</v>
      </c>
    </row>
    <row r="34" spans="1:17" s="6" customFormat="1" ht="6" customHeight="1" thickBot="1">
      <c r="A34" s="170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92"/>
      <c r="Q34" s="171"/>
    </row>
    <row r="35" spans="1:17" s="6" customFormat="1" ht="15.75" thickBot="1">
      <c r="A35" s="412" t="s">
        <v>58</v>
      </c>
      <c r="B35" s="413"/>
      <c r="C35" s="413"/>
      <c r="D35" s="413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413"/>
      <c r="P35" s="413"/>
      <c r="Q35" s="414"/>
    </row>
    <row r="36" spans="1:17" ht="14.25" customHeight="1">
      <c r="A36" s="371" t="s">
        <v>11</v>
      </c>
      <c r="B36" s="344" t="s">
        <v>86</v>
      </c>
      <c r="C36" s="377"/>
      <c r="D36" s="377"/>
      <c r="E36" s="377"/>
      <c r="F36" s="378"/>
      <c r="G36" s="116">
        <f>P14</f>
        <v>0</v>
      </c>
      <c r="H36" s="43" t="s">
        <v>0</v>
      </c>
      <c r="I36" s="397"/>
      <c r="J36" s="398"/>
      <c r="K36" s="411"/>
      <c r="L36" s="44" t="s">
        <v>15</v>
      </c>
      <c r="M36" s="45">
        <v>16.4</v>
      </c>
      <c r="N36" s="14" t="s">
        <v>25</v>
      </c>
      <c r="O36" s="139" t="s">
        <v>15</v>
      </c>
      <c r="P36" s="263">
        <f>G36*M36</f>
        <v>0</v>
      </c>
      <c r="Q36" s="142" t="s">
        <v>7</v>
      </c>
    </row>
    <row r="37" spans="1:17" ht="15" customHeight="1" thickBot="1">
      <c r="A37" s="372"/>
      <c r="B37" s="368" t="s">
        <v>21</v>
      </c>
      <c r="C37" s="369"/>
      <c r="D37" s="369"/>
      <c r="E37" s="369"/>
      <c r="F37" s="370"/>
      <c r="G37" s="117">
        <f>P17</f>
        <v>0</v>
      </c>
      <c r="H37" s="48" t="s">
        <v>0</v>
      </c>
      <c r="I37" s="379"/>
      <c r="J37" s="380"/>
      <c r="K37" s="381"/>
      <c r="L37" s="46" t="s">
        <v>15</v>
      </c>
      <c r="M37" s="30">
        <v>10.3</v>
      </c>
      <c r="N37" s="30" t="s">
        <v>25</v>
      </c>
      <c r="O37" s="143" t="s">
        <v>15</v>
      </c>
      <c r="P37" s="270">
        <f>G37*M37</f>
        <v>0</v>
      </c>
      <c r="Q37" s="144" t="s">
        <v>7</v>
      </c>
    </row>
    <row r="38" spans="1:18" s="1" customFormat="1" ht="13.5" thickBot="1">
      <c r="A38" s="373"/>
      <c r="B38" s="151" t="s">
        <v>36</v>
      </c>
      <c r="C38" s="391"/>
      <c r="D38" s="392"/>
      <c r="E38" s="392"/>
      <c r="F38" s="393"/>
      <c r="G38" s="115">
        <f>SUM(G36:G37)</f>
        <v>0</v>
      </c>
      <c r="H38" s="206" t="s">
        <v>0</v>
      </c>
      <c r="I38" s="353"/>
      <c r="J38" s="354"/>
      <c r="K38" s="354"/>
      <c r="L38" s="354"/>
      <c r="M38" s="354"/>
      <c r="N38" s="355"/>
      <c r="O38" s="95" t="s">
        <v>15</v>
      </c>
      <c r="P38" s="294">
        <f>SUM(P36:P37)</f>
        <v>0</v>
      </c>
      <c r="Q38" s="99" t="s">
        <v>7</v>
      </c>
      <c r="R38" s="79" t="b">
        <f>IF(P38&gt;0,P38)</f>
        <v>0</v>
      </c>
    </row>
    <row r="39" spans="1:18" s="1" customFormat="1" ht="12.75" customHeight="1">
      <c r="A39" s="374" t="s">
        <v>30</v>
      </c>
      <c r="B39" s="356" t="s">
        <v>80</v>
      </c>
      <c r="C39" s="357"/>
      <c r="D39" s="357"/>
      <c r="E39" s="357"/>
      <c r="F39" s="358"/>
      <c r="G39" s="50">
        <f>P20</f>
        <v>0</v>
      </c>
      <c r="H39" s="51" t="s">
        <v>7</v>
      </c>
      <c r="I39" s="52" t="s">
        <v>32</v>
      </c>
      <c r="J39" s="102">
        <v>15</v>
      </c>
      <c r="K39" s="81"/>
      <c r="L39" s="388" t="s">
        <v>15</v>
      </c>
      <c r="M39" s="389"/>
      <c r="N39" s="390"/>
      <c r="O39" s="188" t="s">
        <v>15</v>
      </c>
      <c r="P39" s="287">
        <f>G39*J39</f>
        <v>0</v>
      </c>
      <c r="Q39" s="190" t="s">
        <v>7</v>
      </c>
      <c r="R39" s="79"/>
    </row>
    <row r="40" spans="1:18" s="1" customFormat="1" ht="12.75" customHeight="1">
      <c r="A40" s="375"/>
      <c r="B40" s="359" t="s">
        <v>81</v>
      </c>
      <c r="C40" s="360"/>
      <c r="D40" s="360"/>
      <c r="E40" s="360"/>
      <c r="F40" s="361"/>
      <c r="G40" s="50">
        <f>P21</f>
        <v>0</v>
      </c>
      <c r="H40" s="51" t="s">
        <v>7</v>
      </c>
      <c r="I40" s="52" t="s">
        <v>25</v>
      </c>
      <c r="J40" s="25">
        <v>25</v>
      </c>
      <c r="K40" s="102"/>
      <c r="L40" s="388" t="s">
        <v>15</v>
      </c>
      <c r="M40" s="389"/>
      <c r="N40" s="390"/>
      <c r="O40" s="188" t="s">
        <v>15</v>
      </c>
      <c r="P40" s="287">
        <f>G40*J40</f>
        <v>0</v>
      </c>
      <c r="Q40" s="190" t="s">
        <v>7</v>
      </c>
      <c r="R40" s="79"/>
    </row>
    <row r="41" spans="1:18" s="1" customFormat="1" ht="12.75" customHeight="1" thickBot="1">
      <c r="A41" s="375"/>
      <c r="B41" s="365" t="s">
        <v>82</v>
      </c>
      <c r="C41" s="366"/>
      <c r="D41" s="366"/>
      <c r="E41" s="366"/>
      <c r="F41" s="367"/>
      <c r="G41" s="49">
        <f>P22</f>
        <v>0</v>
      </c>
      <c r="H41" s="53" t="s">
        <v>1</v>
      </c>
      <c r="I41" s="57" t="s">
        <v>33</v>
      </c>
      <c r="J41" s="109">
        <v>0.015</v>
      </c>
      <c r="K41" s="108"/>
      <c r="L41" s="382" t="s">
        <v>60</v>
      </c>
      <c r="M41" s="383"/>
      <c r="N41" s="384"/>
      <c r="O41" s="189" t="s">
        <v>15</v>
      </c>
      <c r="P41" s="288">
        <f>G41/J41</f>
        <v>0</v>
      </c>
      <c r="Q41" s="191" t="s">
        <v>7</v>
      </c>
      <c r="R41" s="79"/>
    </row>
    <row r="42" spans="1:18" s="1" customFormat="1" ht="12.75" customHeight="1" thickBot="1">
      <c r="A42" s="375"/>
      <c r="B42" s="193" t="s">
        <v>43</v>
      </c>
      <c r="C42" s="177"/>
      <c r="D42" s="177"/>
      <c r="E42" s="177"/>
      <c r="F42" s="178"/>
      <c r="G42" s="179">
        <f>G39+G40+G41</f>
        <v>0</v>
      </c>
      <c r="H42" s="180" t="s">
        <v>59</v>
      </c>
      <c r="I42" s="181"/>
      <c r="J42" s="204"/>
      <c r="K42" s="183"/>
      <c r="L42" s="184"/>
      <c r="M42" s="185"/>
      <c r="N42" s="186"/>
      <c r="O42" s="95" t="s">
        <v>15</v>
      </c>
      <c r="P42" s="295">
        <f>SUM(P39:P41)</f>
        <v>0</v>
      </c>
      <c r="Q42" s="187" t="s">
        <v>7</v>
      </c>
      <c r="R42" s="79" t="b">
        <f>IF(P42&gt;0,P42)</f>
        <v>0</v>
      </c>
    </row>
    <row r="43" spans="1:18" s="1" customFormat="1" ht="12.75" customHeight="1">
      <c r="A43" s="375"/>
      <c r="B43" s="356" t="s">
        <v>94</v>
      </c>
      <c r="C43" s="357"/>
      <c r="D43" s="357"/>
      <c r="E43" s="357"/>
      <c r="F43" s="358"/>
      <c r="G43" s="41">
        <f>P25</f>
        <v>0</v>
      </c>
      <c r="H43" s="55" t="s">
        <v>1</v>
      </c>
      <c r="I43" s="56" t="s">
        <v>31</v>
      </c>
      <c r="J43" s="82">
        <v>0.06</v>
      </c>
      <c r="K43" s="82"/>
      <c r="L43" s="362" t="s">
        <v>60</v>
      </c>
      <c r="M43" s="363"/>
      <c r="N43" s="364"/>
      <c r="O43" s="194" t="s">
        <v>15</v>
      </c>
      <c r="P43" s="280">
        <f>G43/J43</f>
        <v>0</v>
      </c>
      <c r="Q43" s="142" t="s">
        <v>7</v>
      </c>
      <c r="R43" s="79"/>
    </row>
    <row r="44" spans="1:18" s="1" customFormat="1" ht="12.75" customHeight="1" thickBot="1">
      <c r="A44" s="375"/>
      <c r="B44" s="338" t="s">
        <v>83</v>
      </c>
      <c r="C44" s="339"/>
      <c r="D44" s="339"/>
      <c r="E44" s="339"/>
      <c r="F44" s="340"/>
      <c r="G44" s="49">
        <f>P26</f>
        <v>0</v>
      </c>
      <c r="H44" s="59" t="s">
        <v>1</v>
      </c>
      <c r="I44" s="54" t="s">
        <v>33</v>
      </c>
      <c r="J44" s="86">
        <v>0.03</v>
      </c>
      <c r="K44" s="111"/>
      <c r="L44" s="350" t="s">
        <v>60</v>
      </c>
      <c r="M44" s="351"/>
      <c r="N44" s="352"/>
      <c r="O44" s="195" t="s">
        <v>15</v>
      </c>
      <c r="P44" s="289">
        <f>G44/J44</f>
        <v>0</v>
      </c>
      <c r="Q44" s="196" t="s">
        <v>7</v>
      </c>
      <c r="R44" s="79"/>
    </row>
    <row r="45" spans="1:18" s="1" customFormat="1" ht="12.75" customHeight="1" thickBot="1">
      <c r="A45" s="375"/>
      <c r="B45" s="193" t="s">
        <v>84</v>
      </c>
      <c r="C45" s="175"/>
      <c r="D45" s="175"/>
      <c r="E45" s="175"/>
      <c r="F45" s="176"/>
      <c r="G45" s="49">
        <f>G44+G43</f>
        <v>0</v>
      </c>
      <c r="H45" s="53" t="s">
        <v>1</v>
      </c>
      <c r="I45" s="57"/>
      <c r="J45" s="37"/>
      <c r="K45" s="83"/>
      <c r="L45" s="162"/>
      <c r="M45" s="163"/>
      <c r="N45" s="164"/>
      <c r="O45" s="95" t="s">
        <v>15</v>
      </c>
      <c r="P45" s="296">
        <f>SUM(P43:P44)</f>
        <v>0</v>
      </c>
      <c r="Q45" s="85" t="s">
        <v>7</v>
      </c>
      <c r="R45" s="79" t="b">
        <f>IF(P45&gt;0,P45)</f>
        <v>0</v>
      </c>
    </row>
    <row r="46" spans="1:18" ht="13.5" thickBot="1">
      <c r="A46" s="375"/>
      <c r="B46" s="341" t="s">
        <v>45</v>
      </c>
      <c r="C46" s="342"/>
      <c r="D46" s="342"/>
      <c r="E46" s="342"/>
      <c r="F46" s="343"/>
      <c r="G46" s="49">
        <f>P33</f>
        <v>0</v>
      </c>
      <c r="H46" s="53" t="s">
        <v>1</v>
      </c>
      <c r="I46" s="110" t="s">
        <v>33</v>
      </c>
      <c r="J46" s="37">
        <v>0.11</v>
      </c>
      <c r="K46" s="86"/>
      <c r="L46" s="385" t="s">
        <v>60</v>
      </c>
      <c r="M46" s="386"/>
      <c r="N46" s="387"/>
      <c r="O46" s="189" t="s">
        <v>15</v>
      </c>
      <c r="P46" s="288">
        <f>G46/J46</f>
        <v>0</v>
      </c>
      <c r="Q46" s="205" t="s">
        <v>7</v>
      </c>
      <c r="R46" s="79"/>
    </row>
    <row r="47" spans="1:18" ht="13.5" thickBot="1">
      <c r="A47" s="376"/>
      <c r="B47" s="200" t="s">
        <v>37</v>
      </c>
      <c r="C47" s="197"/>
      <c r="D47" s="198"/>
      <c r="E47" s="198"/>
      <c r="F47" s="199"/>
      <c r="G47" s="201">
        <f>G46</f>
        <v>0</v>
      </c>
      <c r="H47" s="174" t="s">
        <v>1</v>
      </c>
      <c r="I47" s="202"/>
      <c r="J47" s="203"/>
      <c r="K47" s="204"/>
      <c r="L47" s="153"/>
      <c r="M47" s="154"/>
      <c r="N47" s="155"/>
      <c r="O47" s="84" t="s">
        <v>15</v>
      </c>
      <c r="P47" s="296">
        <f>P46</f>
        <v>0</v>
      </c>
      <c r="Q47" s="87" t="s">
        <v>7</v>
      </c>
      <c r="R47" s="79" t="b">
        <f>IF(P47&gt;0,P47)</f>
        <v>0</v>
      </c>
    </row>
    <row r="48" spans="1:22" s="1" customFormat="1" ht="15.75" customHeight="1" thickBot="1">
      <c r="A48" s="456" t="s">
        <v>97</v>
      </c>
      <c r="B48" s="457"/>
      <c r="C48" s="457"/>
      <c r="D48" s="457"/>
      <c r="E48" s="457"/>
      <c r="F48" s="457"/>
      <c r="G48" s="457"/>
      <c r="H48" s="297" t="s">
        <v>67</v>
      </c>
      <c r="I48" s="349" t="b">
        <f>IF(R38=P48,"Flächen",IF(R42=P48,"Tränken",IF(R45=P48,"Fütterung",IF(R47=P48,"Sitzstangen"))))</f>
        <v>0</v>
      </c>
      <c r="J48" s="349"/>
      <c r="K48" s="298" t="s">
        <v>68</v>
      </c>
      <c r="L48" s="299"/>
      <c r="M48" s="300"/>
      <c r="N48" s="301"/>
      <c r="O48" s="302" t="s">
        <v>15</v>
      </c>
      <c r="P48" s="303">
        <f>MIN(R38:R47)</f>
        <v>0</v>
      </c>
      <c r="Q48" s="304" t="s">
        <v>7</v>
      </c>
      <c r="V48" s="3"/>
    </row>
    <row r="49" spans="1:18" ht="14.25" customHeight="1">
      <c r="A49" s="397" t="s">
        <v>87</v>
      </c>
      <c r="B49" s="398"/>
      <c r="C49" s="398"/>
      <c r="D49" s="398"/>
      <c r="E49" s="398"/>
      <c r="F49" s="398"/>
      <c r="G49" s="398"/>
      <c r="H49" s="398"/>
      <c r="I49" s="398"/>
      <c r="J49" s="398"/>
      <c r="K49" s="398"/>
      <c r="L49" s="398"/>
      <c r="M49" s="398"/>
      <c r="N49" s="399"/>
      <c r="O49" s="91" t="s">
        <v>9</v>
      </c>
      <c r="P49" s="290">
        <f>G38</f>
        <v>0</v>
      </c>
      <c r="Q49" s="92" t="s">
        <v>0</v>
      </c>
      <c r="R49" s="120"/>
    </row>
    <row r="50" spans="1:18" ht="13.5" customHeight="1" thickBot="1">
      <c r="A50" s="394" t="s">
        <v>18</v>
      </c>
      <c r="B50" s="395"/>
      <c r="C50" s="395"/>
      <c r="D50" s="395"/>
      <c r="E50" s="395"/>
      <c r="F50" s="395"/>
      <c r="G50" s="395"/>
      <c r="H50" s="395"/>
      <c r="I50" s="395"/>
      <c r="J50" s="395"/>
      <c r="K50" s="395"/>
      <c r="L50" s="395"/>
      <c r="M50" s="395"/>
      <c r="N50" s="396"/>
      <c r="O50" s="93" t="s">
        <v>9</v>
      </c>
      <c r="P50" s="291">
        <f>G37</f>
        <v>0</v>
      </c>
      <c r="Q50" s="94" t="s">
        <v>0</v>
      </c>
      <c r="R50" s="222"/>
    </row>
    <row r="51" spans="1:17" ht="13.5" thickBot="1">
      <c r="A51" s="7" t="s">
        <v>66</v>
      </c>
      <c r="B51" s="7"/>
      <c r="C51" s="42"/>
      <c r="D51" s="42"/>
      <c r="E51" s="42"/>
      <c r="F51" s="337"/>
      <c r="G51" s="431" t="s">
        <v>102</v>
      </c>
      <c r="H51" s="432"/>
      <c r="I51" s="433"/>
      <c r="J51" s="337"/>
      <c r="K51" s="337"/>
      <c r="L51" s="337"/>
      <c r="M51" s="337"/>
      <c r="N51" s="434" t="s">
        <v>103</v>
      </c>
      <c r="O51" s="435"/>
      <c r="P51" s="332" t="e">
        <f>P50/P49%</f>
        <v>#DIV/0!</v>
      </c>
      <c r="Q51" s="333" t="s">
        <v>19</v>
      </c>
    </row>
  </sheetData>
  <sheetProtection/>
  <mergeCells count="50">
    <mergeCell ref="A50:N50"/>
    <mergeCell ref="N51:O51"/>
    <mergeCell ref="G51:I51"/>
    <mergeCell ref="A49:N49"/>
    <mergeCell ref="B44:F44"/>
    <mergeCell ref="B46:F46"/>
    <mergeCell ref="L43:N43"/>
    <mergeCell ref="B41:F41"/>
    <mergeCell ref="B43:F43"/>
    <mergeCell ref="I48:J48"/>
    <mergeCell ref="A48:G48"/>
    <mergeCell ref="L41:N41"/>
    <mergeCell ref="A35:Q35"/>
    <mergeCell ref="B37:F37"/>
    <mergeCell ref="B40:F40"/>
    <mergeCell ref="L39:N39"/>
    <mergeCell ref="A39:A47"/>
    <mergeCell ref="L44:N44"/>
    <mergeCell ref="L46:N46"/>
    <mergeCell ref="B36:F36"/>
    <mergeCell ref="I37:K37"/>
    <mergeCell ref="I36:K36"/>
    <mergeCell ref="B33:O33"/>
    <mergeCell ref="L40:N40"/>
    <mergeCell ref="C38:F38"/>
    <mergeCell ref="I38:N38"/>
    <mergeCell ref="B39:F39"/>
    <mergeCell ref="A8:A14"/>
    <mergeCell ref="A19:Q19"/>
    <mergeCell ref="A28:Q28"/>
    <mergeCell ref="B23:O23"/>
    <mergeCell ref="A24:Q24"/>
    <mergeCell ref="M2:O2"/>
    <mergeCell ref="C2:H2"/>
    <mergeCell ref="C3:H3"/>
    <mergeCell ref="B27:O27"/>
    <mergeCell ref="B14:O14"/>
    <mergeCell ref="A5:Q5"/>
    <mergeCell ref="C4:Q4"/>
    <mergeCell ref="M3:O3"/>
    <mergeCell ref="A1:J1"/>
    <mergeCell ref="K1:Q1"/>
    <mergeCell ref="A36:A38"/>
    <mergeCell ref="A2:B2"/>
    <mergeCell ref="A3:B3"/>
    <mergeCell ref="A6:Q6"/>
    <mergeCell ref="B16:E16"/>
    <mergeCell ref="A15:A17"/>
    <mergeCell ref="P2:Q2"/>
    <mergeCell ref="P3:Q3"/>
  </mergeCells>
  <printOptions/>
  <pageMargins left="0.3" right="0.1968503937007874" top="0.17" bottom="0.19" header="0.17" footer="0.19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1"/>
  <sheetViews>
    <sheetView showGridLines="0" zoomScalePageLayoutView="0" workbookViewId="0" topLeftCell="A1">
      <selection activeCell="A1" sqref="A1:L1"/>
    </sheetView>
  </sheetViews>
  <sheetFormatPr defaultColWidth="11.57421875" defaultRowHeight="12.75"/>
  <cols>
    <col min="1" max="1" width="3.57421875" style="2" customWidth="1"/>
    <col min="2" max="2" width="17.140625" style="2" customWidth="1"/>
    <col min="3" max="3" width="7.140625" style="2" customWidth="1"/>
    <col min="4" max="4" width="3.57421875" style="2" customWidth="1"/>
    <col min="5" max="5" width="2.28125" style="2" customWidth="1"/>
    <col min="6" max="6" width="8.57421875" style="2" customWidth="1"/>
    <col min="7" max="7" width="5.421875" style="2" customWidth="1"/>
    <col min="8" max="8" width="4.8515625" style="2" customWidth="1"/>
    <col min="9" max="9" width="6.8515625" style="2" customWidth="1"/>
    <col min="10" max="10" width="5.28125" style="2" customWidth="1"/>
    <col min="11" max="11" width="3.00390625" style="2" customWidth="1"/>
    <col min="12" max="12" width="6.421875" style="2" customWidth="1"/>
    <col min="13" max="13" width="5.140625" style="2" customWidth="1"/>
    <col min="14" max="14" width="3.421875" style="2" customWidth="1"/>
    <col min="15" max="15" width="6.00390625" style="2" customWidth="1"/>
    <col min="16" max="16" width="6.8515625" style="2" customWidth="1"/>
    <col min="17" max="17" width="3.421875" style="4" customWidth="1"/>
    <col min="18" max="18" width="10.57421875" style="2" hidden="1" customWidth="1"/>
    <col min="19" max="19" width="7.7109375" style="2" customWidth="1"/>
    <col min="20" max="16384" width="11.57421875" style="2" customWidth="1"/>
  </cols>
  <sheetData>
    <row r="1" spans="1:17" s="248" customFormat="1" ht="16.5" customHeight="1" thickBot="1">
      <c r="A1" s="449" t="s">
        <v>101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1" t="s">
        <v>95</v>
      </c>
      <c r="N1" s="451"/>
      <c r="O1" s="451"/>
      <c r="P1" s="451"/>
      <c r="Q1" s="452"/>
    </row>
    <row r="2" spans="1:17" s="113" customFormat="1" ht="17.25" customHeight="1" thickBot="1">
      <c r="A2" s="427" t="s">
        <v>56</v>
      </c>
      <c r="B2" s="428"/>
      <c r="C2" s="429"/>
      <c r="D2" s="429"/>
      <c r="E2" s="429"/>
      <c r="F2" s="429"/>
      <c r="G2" s="429"/>
      <c r="H2" s="430"/>
      <c r="I2" s="220"/>
      <c r="J2" s="220"/>
      <c r="K2" s="220"/>
      <c r="L2" s="221"/>
      <c r="M2" s="439" t="s">
        <v>4</v>
      </c>
      <c r="N2" s="440"/>
      <c r="O2" s="440"/>
      <c r="P2" s="458"/>
      <c r="Q2" s="459"/>
    </row>
    <row r="3" spans="1:17" s="113" customFormat="1" ht="17.25" customHeight="1" thickBot="1">
      <c r="A3" s="427" t="s">
        <v>3</v>
      </c>
      <c r="B3" s="428"/>
      <c r="C3" s="429"/>
      <c r="D3" s="429"/>
      <c r="E3" s="429"/>
      <c r="F3" s="429"/>
      <c r="G3" s="429"/>
      <c r="H3" s="430"/>
      <c r="I3" s="220"/>
      <c r="J3" s="220"/>
      <c r="K3" s="220"/>
      <c r="L3" s="221"/>
      <c r="M3" s="439" t="s">
        <v>57</v>
      </c>
      <c r="N3" s="440"/>
      <c r="O3" s="440"/>
      <c r="P3" s="423"/>
      <c r="Q3" s="424"/>
    </row>
    <row r="4" spans="1:17" s="113" customFormat="1" ht="17.25" customHeight="1" thickBot="1">
      <c r="A4" s="244" t="s">
        <v>74</v>
      </c>
      <c r="B4" s="245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5"/>
    </row>
    <row r="5" spans="1:17" s="113" customFormat="1" ht="8.25" customHeight="1" thickBot="1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</row>
    <row r="6" spans="1:17" s="1" customFormat="1" ht="13.5" customHeight="1" thickBot="1">
      <c r="A6" s="441" t="s">
        <v>69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3"/>
    </row>
    <row r="7" spans="1:17" s="12" customFormat="1" ht="12" customHeight="1" thickBot="1">
      <c r="A7" s="124" t="s">
        <v>5</v>
      </c>
      <c r="B7" s="125"/>
      <c r="C7" s="125"/>
      <c r="D7" s="125"/>
      <c r="E7" s="123"/>
      <c r="F7" s="7" t="s">
        <v>6</v>
      </c>
      <c r="G7" s="78"/>
      <c r="H7" s="8" t="s">
        <v>1</v>
      </c>
      <c r="I7" s="7" t="s">
        <v>8</v>
      </c>
      <c r="J7" s="78"/>
      <c r="K7" s="9" t="s">
        <v>1</v>
      </c>
      <c r="L7" s="10"/>
      <c r="M7" s="80"/>
      <c r="N7" s="11"/>
      <c r="O7" s="95" t="s">
        <v>9</v>
      </c>
      <c r="P7" s="256">
        <f>G7*J7</f>
        <v>0</v>
      </c>
      <c r="Q7" s="215" t="s">
        <v>0</v>
      </c>
    </row>
    <row r="8" spans="1:17" s="1" customFormat="1" ht="13.5" customHeight="1">
      <c r="A8" s="447" t="s">
        <v>41</v>
      </c>
      <c r="B8" s="13" t="s">
        <v>34</v>
      </c>
      <c r="C8" s="14" t="s">
        <v>48</v>
      </c>
      <c r="D8" s="73"/>
      <c r="E8" s="15" t="s">
        <v>7</v>
      </c>
      <c r="F8" s="16" t="s">
        <v>6</v>
      </c>
      <c r="G8" s="67"/>
      <c r="H8" s="17" t="s">
        <v>1</v>
      </c>
      <c r="I8" s="16" t="s">
        <v>8</v>
      </c>
      <c r="J8" s="67"/>
      <c r="K8" s="17" t="s">
        <v>1</v>
      </c>
      <c r="L8" s="208" t="s">
        <v>22</v>
      </c>
      <c r="M8" s="73"/>
      <c r="N8" s="17" t="s">
        <v>7</v>
      </c>
      <c r="O8" s="127" t="s">
        <v>9</v>
      </c>
      <c r="P8" s="257">
        <f>D8*G8*J8*M8</f>
        <v>0</v>
      </c>
      <c r="Q8" s="165" t="s">
        <v>0</v>
      </c>
    </row>
    <row r="9" spans="1:17" s="1" customFormat="1" ht="13.5" customHeight="1">
      <c r="A9" s="445"/>
      <c r="B9" s="18" t="s">
        <v>46</v>
      </c>
      <c r="C9" s="19" t="s">
        <v>48</v>
      </c>
      <c r="D9" s="66"/>
      <c r="E9" s="20" t="s">
        <v>7</v>
      </c>
      <c r="F9" s="21" t="s">
        <v>54</v>
      </c>
      <c r="G9" s="100">
        <f>G8/2</f>
        <v>0</v>
      </c>
      <c r="H9" s="22" t="s">
        <v>1</v>
      </c>
      <c r="I9" s="21" t="s">
        <v>8</v>
      </c>
      <c r="J9" s="72"/>
      <c r="K9" s="23" t="s">
        <v>1</v>
      </c>
      <c r="L9" s="209" t="s">
        <v>22</v>
      </c>
      <c r="M9" s="74"/>
      <c r="N9" s="23" t="s">
        <v>7</v>
      </c>
      <c r="O9" s="128" t="s">
        <v>9</v>
      </c>
      <c r="P9" s="258">
        <f>D9*G9*J9*M9</f>
        <v>0</v>
      </c>
      <c r="Q9" s="104" t="s">
        <v>0</v>
      </c>
    </row>
    <row r="10" spans="1:17" s="1" customFormat="1" ht="13.5" customHeight="1">
      <c r="A10" s="445"/>
      <c r="B10" s="18" t="s">
        <v>78</v>
      </c>
      <c r="C10" s="18" t="s">
        <v>48</v>
      </c>
      <c r="D10" s="74"/>
      <c r="E10" s="35"/>
      <c r="F10" s="21" t="s">
        <v>6</v>
      </c>
      <c r="G10" s="68"/>
      <c r="H10" s="22" t="s">
        <v>1</v>
      </c>
      <c r="I10" s="21" t="s">
        <v>8</v>
      </c>
      <c r="J10" s="72"/>
      <c r="K10" s="23" t="s">
        <v>1</v>
      </c>
      <c r="L10" s="224"/>
      <c r="M10" s="225"/>
      <c r="N10" s="226"/>
      <c r="O10" s="128" t="s">
        <v>9</v>
      </c>
      <c r="P10" s="259">
        <f>D10*G10*J10</f>
        <v>0</v>
      </c>
      <c r="Q10" s="104" t="s">
        <v>0</v>
      </c>
    </row>
    <row r="11" spans="1:17" s="1" customFormat="1" ht="13.5" customHeight="1">
      <c r="A11" s="445"/>
      <c r="B11" s="18" t="s">
        <v>35</v>
      </c>
      <c r="C11" s="18" t="s">
        <v>17</v>
      </c>
      <c r="D11" s="74"/>
      <c r="E11" s="35" t="s">
        <v>7</v>
      </c>
      <c r="F11" s="21" t="s">
        <v>6</v>
      </c>
      <c r="G11" s="68"/>
      <c r="H11" s="22" t="s">
        <v>1</v>
      </c>
      <c r="I11" s="21" t="s">
        <v>8</v>
      </c>
      <c r="J11" s="72"/>
      <c r="K11" s="23" t="s">
        <v>1</v>
      </c>
      <c r="L11" s="209" t="s">
        <v>22</v>
      </c>
      <c r="M11" s="74"/>
      <c r="N11" s="23" t="s">
        <v>7</v>
      </c>
      <c r="O11" s="128" t="s">
        <v>9</v>
      </c>
      <c r="P11" s="259">
        <f>D11*G11*J11*M11</f>
        <v>0</v>
      </c>
      <c r="Q11" s="104" t="s">
        <v>0</v>
      </c>
    </row>
    <row r="12" spans="1:17" s="1" customFormat="1" ht="12.75">
      <c r="A12" s="445"/>
      <c r="B12" s="223" t="s">
        <v>88</v>
      </c>
      <c r="C12" s="30" t="s">
        <v>17</v>
      </c>
      <c r="D12" s="76"/>
      <c r="E12" s="31" t="s">
        <v>7</v>
      </c>
      <c r="F12" s="32" t="s">
        <v>6</v>
      </c>
      <c r="G12" s="61"/>
      <c r="H12" s="33" t="s">
        <v>1</v>
      </c>
      <c r="I12" s="32" t="s">
        <v>8</v>
      </c>
      <c r="J12" s="61"/>
      <c r="K12" s="33" t="s">
        <v>1</v>
      </c>
      <c r="L12" s="213" t="s">
        <v>22</v>
      </c>
      <c r="M12" s="76"/>
      <c r="N12" s="33" t="s">
        <v>7</v>
      </c>
      <c r="O12" s="129" t="s">
        <v>9</v>
      </c>
      <c r="P12" s="260">
        <f>D12*G12*J12*M12</f>
        <v>0</v>
      </c>
      <c r="Q12" s="216" t="s">
        <v>0</v>
      </c>
    </row>
    <row r="13" spans="1:17" s="1" customFormat="1" ht="13.5" thickBot="1">
      <c r="A13" s="445"/>
      <c r="B13" s="36" t="s">
        <v>47</v>
      </c>
      <c r="C13" s="30" t="s">
        <v>17</v>
      </c>
      <c r="D13" s="77"/>
      <c r="E13" s="26" t="s">
        <v>7</v>
      </c>
      <c r="F13" s="27" t="s">
        <v>6</v>
      </c>
      <c r="G13" s="62"/>
      <c r="H13" s="28" t="s">
        <v>1</v>
      </c>
      <c r="I13" s="27" t="s">
        <v>8</v>
      </c>
      <c r="J13" s="62"/>
      <c r="K13" s="28" t="s">
        <v>1</v>
      </c>
      <c r="L13" s="214" t="s">
        <v>22</v>
      </c>
      <c r="M13" s="77"/>
      <c r="N13" s="28" t="s">
        <v>7</v>
      </c>
      <c r="O13" s="130" t="s">
        <v>9</v>
      </c>
      <c r="P13" s="261">
        <f>D13*G13*J13*M13</f>
        <v>0</v>
      </c>
      <c r="Q13" s="105" t="s">
        <v>0</v>
      </c>
    </row>
    <row r="14" spans="1:17" s="1" customFormat="1" ht="14.25" customHeight="1" thickBot="1">
      <c r="A14" s="448"/>
      <c r="B14" s="415" t="s">
        <v>42</v>
      </c>
      <c r="C14" s="416"/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250">
        <f>SUM(P8:P13)</f>
        <v>0</v>
      </c>
      <c r="Q14" s="217" t="s">
        <v>0</v>
      </c>
    </row>
    <row r="15" spans="1:17" s="1" customFormat="1" ht="14.25" customHeight="1">
      <c r="A15" s="445" t="s">
        <v>13</v>
      </c>
      <c r="B15" s="150" t="s">
        <v>90</v>
      </c>
      <c r="C15" s="166"/>
      <c r="D15" s="166"/>
      <c r="E15" s="166"/>
      <c r="F15" s="16" t="s">
        <v>6</v>
      </c>
      <c r="G15" s="67"/>
      <c r="H15" s="17" t="s">
        <v>1</v>
      </c>
      <c r="I15" s="16" t="s">
        <v>8</v>
      </c>
      <c r="J15" s="67"/>
      <c r="K15" s="17" t="s">
        <v>1</v>
      </c>
      <c r="L15" s="227"/>
      <c r="M15" s="228"/>
      <c r="N15" s="229"/>
      <c r="O15" s="139" t="s">
        <v>9</v>
      </c>
      <c r="P15" s="257">
        <f>G15*J15</f>
        <v>0</v>
      </c>
      <c r="Q15" s="165" t="s">
        <v>0</v>
      </c>
    </row>
    <row r="16" spans="1:17" s="1" customFormat="1" ht="14.25" customHeight="1" thickBot="1">
      <c r="A16" s="445"/>
      <c r="B16" s="400" t="s">
        <v>16</v>
      </c>
      <c r="C16" s="400"/>
      <c r="D16" s="400"/>
      <c r="E16" s="444"/>
      <c r="F16" s="39" t="s">
        <v>6</v>
      </c>
      <c r="G16" s="69"/>
      <c r="H16" s="40" t="s">
        <v>1</v>
      </c>
      <c r="I16" s="39" t="s">
        <v>8</v>
      </c>
      <c r="J16" s="69"/>
      <c r="K16" s="40" t="s">
        <v>1</v>
      </c>
      <c r="L16" s="230"/>
      <c r="M16" s="231"/>
      <c r="N16" s="232"/>
      <c r="O16" s="141" t="s">
        <v>9</v>
      </c>
      <c r="P16" s="262">
        <f>G16*J16</f>
        <v>0</v>
      </c>
      <c r="Q16" s="218" t="s">
        <v>0</v>
      </c>
    </row>
    <row r="17" spans="1:17" s="1" customFormat="1" ht="14.25" customHeight="1" thickBot="1">
      <c r="A17" s="446"/>
      <c r="B17" s="152" t="s">
        <v>91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251">
        <f>P15+P16</f>
        <v>0</v>
      </c>
      <c r="Q17" s="207" t="s">
        <v>0</v>
      </c>
    </row>
    <row r="18" spans="1:17" s="1" customFormat="1" ht="14.25" customHeight="1" thickBot="1">
      <c r="A18" s="10" t="s">
        <v>70</v>
      </c>
      <c r="B18" s="167"/>
      <c r="C18" s="167"/>
      <c r="D18" s="167"/>
      <c r="E18" s="167"/>
      <c r="F18" s="167"/>
      <c r="G18" s="168"/>
      <c r="H18" s="168"/>
      <c r="I18" s="168"/>
      <c r="J18" s="168"/>
      <c r="K18" s="168"/>
      <c r="L18" s="168"/>
      <c r="M18" s="168"/>
      <c r="N18" s="168"/>
      <c r="O18" s="168"/>
      <c r="P18" s="252">
        <f>SUM(P14+P17)</f>
        <v>0</v>
      </c>
      <c r="Q18" s="219" t="s">
        <v>0</v>
      </c>
    </row>
    <row r="19" spans="1:17" s="1" customFormat="1" ht="13.5" thickBot="1">
      <c r="A19" s="436" t="s">
        <v>71</v>
      </c>
      <c r="B19" s="437"/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8"/>
    </row>
    <row r="20" spans="1:17" s="1" customFormat="1" ht="12.75" customHeight="1">
      <c r="A20" s="147"/>
      <c r="B20" s="14" t="s">
        <v>26</v>
      </c>
      <c r="C20" s="13" t="s">
        <v>48</v>
      </c>
      <c r="D20" s="73"/>
      <c r="E20" s="15" t="s">
        <v>7</v>
      </c>
      <c r="F20" s="16" t="s">
        <v>49</v>
      </c>
      <c r="G20" s="119"/>
      <c r="H20" s="17" t="s">
        <v>7</v>
      </c>
      <c r="I20" s="32" t="s">
        <v>8</v>
      </c>
      <c r="J20" s="70"/>
      <c r="K20" s="17" t="s">
        <v>1</v>
      </c>
      <c r="L20" s="210" t="s">
        <v>10</v>
      </c>
      <c r="M20" s="73"/>
      <c r="N20" s="17" t="s">
        <v>7</v>
      </c>
      <c r="O20" s="131" t="s">
        <v>12</v>
      </c>
      <c r="P20" s="263">
        <f>D20*G20*J20*M20</f>
        <v>0</v>
      </c>
      <c r="Q20" s="132" t="s">
        <v>7</v>
      </c>
    </row>
    <row r="21" spans="1:17" s="1" customFormat="1" ht="12.75">
      <c r="A21" s="148"/>
      <c r="B21" s="24" t="s">
        <v>27</v>
      </c>
      <c r="C21" s="18" t="s">
        <v>48</v>
      </c>
      <c r="D21" s="74"/>
      <c r="E21" s="35" t="s">
        <v>7</v>
      </c>
      <c r="F21" s="21" t="s">
        <v>20</v>
      </c>
      <c r="G21" s="114"/>
      <c r="H21" s="23" t="s">
        <v>7</v>
      </c>
      <c r="I21" s="21" t="s">
        <v>8</v>
      </c>
      <c r="J21" s="72"/>
      <c r="K21" s="23" t="s">
        <v>1</v>
      </c>
      <c r="L21" s="211" t="s">
        <v>10</v>
      </c>
      <c r="M21" s="74"/>
      <c r="N21" s="23" t="s">
        <v>7</v>
      </c>
      <c r="O21" s="121" t="s">
        <v>12</v>
      </c>
      <c r="P21" s="264">
        <f>D21*G21*J21*M21</f>
        <v>0</v>
      </c>
      <c r="Q21" s="133" t="s">
        <v>7</v>
      </c>
    </row>
    <row r="22" spans="1:18" s="1" customFormat="1" ht="13.5" thickBot="1">
      <c r="A22" s="148"/>
      <c r="B22" s="36" t="s">
        <v>55</v>
      </c>
      <c r="C22" s="36" t="s">
        <v>48</v>
      </c>
      <c r="D22" s="75"/>
      <c r="E22" s="38" t="s">
        <v>7</v>
      </c>
      <c r="F22" s="39" t="s">
        <v>23</v>
      </c>
      <c r="G22" s="107"/>
      <c r="H22" s="40" t="s">
        <v>1</v>
      </c>
      <c r="I22" s="39" t="s">
        <v>28</v>
      </c>
      <c r="J22" s="118">
        <f>R22*G22</f>
        <v>0</v>
      </c>
      <c r="K22" s="40" t="s">
        <v>1</v>
      </c>
      <c r="L22" s="212" t="s">
        <v>24</v>
      </c>
      <c r="M22" s="71"/>
      <c r="N22" s="40" t="s">
        <v>7</v>
      </c>
      <c r="O22" s="134" t="s">
        <v>8</v>
      </c>
      <c r="P22" s="265">
        <f>D22*J22*M22</f>
        <v>0</v>
      </c>
      <c r="Q22" s="135" t="s">
        <v>1</v>
      </c>
      <c r="R22" s="1">
        <f>PI()</f>
        <v>3.141592653589793</v>
      </c>
    </row>
    <row r="23" spans="1:17" s="1" customFormat="1" ht="13.5" customHeight="1" thickBot="1">
      <c r="A23" s="149"/>
      <c r="B23" s="415" t="s">
        <v>39</v>
      </c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7"/>
      <c r="P23" s="253">
        <f>P20+P21+P22</f>
        <v>0</v>
      </c>
      <c r="Q23" s="97" t="s">
        <v>59</v>
      </c>
    </row>
    <row r="24" spans="1:17" s="1" customFormat="1" ht="13.5" customHeight="1" thickBot="1">
      <c r="A24" s="436" t="s">
        <v>72</v>
      </c>
      <c r="B24" s="437"/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8"/>
    </row>
    <row r="25" spans="1:17" s="1" customFormat="1" ht="12.75" customHeight="1">
      <c r="A25" s="147"/>
      <c r="B25" s="14" t="s">
        <v>93</v>
      </c>
      <c r="C25" s="34" t="s">
        <v>48</v>
      </c>
      <c r="D25" s="76"/>
      <c r="E25" s="31" t="s">
        <v>7</v>
      </c>
      <c r="F25" s="32" t="s">
        <v>65</v>
      </c>
      <c r="G25" s="64"/>
      <c r="H25" s="33" t="s">
        <v>7</v>
      </c>
      <c r="I25" s="32" t="s">
        <v>8</v>
      </c>
      <c r="J25" s="61"/>
      <c r="K25" s="33" t="s">
        <v>1</v>
      </c>
      <c r="L25" s="32" t="s">
        <v>14</v>
      </c>
      <c r="M25" s="64"/>
      <c r="N25" s="33" t="s">
        <v>7</v>
      </c>
      <c r="O25" s="122" t="s">
        <v>8</v>
      </c>
      <c r="P25" s="266">
        <f>D25*G25*J25*M25</f>
        <v>0</v>
      </c>
      <c r="Q25" s="132" t="s">
        <v>1</v>
      </c>
    </row>
    <row r="26" spans="1:17" s="1" customFormat="1" ht="12.75" customHeight="1" thickBot="1">
      <c r="A26" s="148"/>
      <c r="B26" s="37" t="s">
        <v>62</v>
      </c>
      <c r="C26" s="36" t="s">
        <v>48</v>
      </c>
      <c r="D26" s="75"/>
      <c r="E26" s="38" t="s">
        <v>7</v>
      </c>
      <c r="F26" s="39" t="s">
        <v>63</v>
      </c>
      <c r="G26" s="65"/>
      <c r="H26" s="40" t="s">
        <v>64</v>
      </c>
      <c r="I26" s="39" t="s">
        <v>28</v>
      </c>
      <c r="J26" s="118">
        <f>R22*G26</f>
        <v>0</v>
      </c>
      <c r="K26" s="40" t="s">
        <v>64</v>
      </c>
      <c r="L26" s="39" t="s">
        <v>24</v>
      </c>
      <c r="M26" s="71"/>
      <c r="N26" s="40" t="s">
        <v>7</v>
      </c>
      <c r="O26" s="134" t="s">
        <v>8</v>
      </c>
      <c r="P26" s="265">
        <f>D26*J26*M26</f>
        <v>0</v>
      </c>
      <c r="Q26" s="135" t="s">
        <v>1</v>
      </c>
    </row>
    <row r="27" spans="1:17" s="1" customFormat="1" ht="13.5" customHeight="1" thickBot="1">
      <c r="A27" s="149"/>
      <c r="B27" s="415" t="s">
        <v>92</v>
      </c>
      <c r="C27" s="416"/>
      <c r="D27" s="416"/>
      <c r="E27" s="416"/>
      <c r="F27" s="416"/>
      <c r="G27" s="416"/>
      <c r="H27" s="416"/>
      <c r="I27" s="416"/>
      <c r="J27" s="416"/>
      <c r="K27" s="416"/>
      <c r="L27" s="416"/>
      <c r="M27" s="416"/>
      <c r="N27" s="416"/>
      <c r="O27" s="417"/>
      <c r="P27" s="254">
        <f>SUM(P25:P26)</f>
        <v>0</v>
      </c>
      <c r="Q27" s="98" t="s">
        <v>1</v>
      </c>
    </row>
    <row r="28" spans="1:17" s="1" customFormat="1" ht="13.5" customHeight="1" thickBot="1">
      <c r="A28" s="436" t="s">
        <v>73</v>
      </c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8"/>
    </row>
    <row r="29" spans="1:17" s="1" customFormat="1" ht="12.75" customHeight="1">
      <c r="A29" s="158"/>
      <c r="B29" s="13" t="s">
        <v>34</v>
      </c>
      <c r="C29" s="34" t="s">
        <v>48</v>
      </c>
      <c r="D29" s="76"/>
      <c r="E29" s="31" t="s">
        <v>7</v>
      </c>
      <c r="F29" s="32" t="s">
        <v>50</v>
      </c>
      <c r="G29" s="64"/>
      <c r="H29" s="33" t="s">
        <v>7</v>
      </c>
      <c r="I29" s="32" t="s">
        <v>8</v>
      </c>
      <c r="J29" s="61"/>
      <c r="K29" s="33" t="s">
        <v>1</v>
      </c>
      <c r="L29" s="208" t="s">
        <v>22</v>
      </c>
      <c r="M29" s="73"/>
      <c r="N29" s="17" t="s">
        <v>7</v>
      </c>
      <c r="O29" s="136" t="s">
        <v>8</v>
      </c>
      <c r="P29" s="267">
        <f>D29*G29*J29*M29</f>
        <v>0</v>
      </c>
      <c r="Q29" s="137" t="s">
        <v>1</v>
      </c>
    </row>
    <row r="30" spans="1:17" s="1" customFormat="1" ht="13.5" customHeight="1">
      <c r="A30" s="159"/>
      <c r="B30" s="18" t="s">
        <v>46</v>
      </c>
      <c r="C30" s="18" t="s">
        <v>48</v>
      </c>
      <c r="D30" s="74"/>
      <c r="E30" s="35" t="s">
        <v>7</v>
      </c>
      <c r="F30" s="21" t="s">
        <v>50</v>
      </c>
      <c r="G30" s="66"/>
      <c r="H30" s="23" t="s">
        <v>7</v>
      </c>
      <c r="I30" s="32" t="s">
        <v>8</v>
      </c>
      <c r="J30" s="61"/>
      <c r="K30" s="33" t="s">
        <v>1</v>
      </c>
      <c r="L30" s="209" t="s">
        <v>22</v>
      </c>
      <c r="M30" s="74"/>
      <c r="N30" s="23" t="s">
        <v>7</v>
      </c>
      <c r="O30" s="136" t="s">
        <v>8</v>
      </c>
      <c r="P30" s="267">
        <f>D30*G30*J30*M30</f>
        <v>0</v>
      </c>
      <c r="Q30" s="137" t="s">
        <v>1</v>
      </c>
    </row>
    <row r="31" spans="1:17" s="6" customFormat="1" ht="12" customHeight="1">
      <c r="A31" s="159"/>
      <c r="B31" s="18" t="s">
        <v>100</v>
      </c>
      <c r="C31" s="18" t="s">
        <v>48</v>
      </c>
      <c r="D31" s="74"/>
      <c r="E31" s="35" t="s">
        <v>7</v>
      </c>
      <c r="F31" s="21" t="s">
        <v>51</v>
      </c>
      <c r="G31" s="66"/>
      <c r="H31" s="23" t="s">
        <v>7</v>
      </c>
      <c r="I31" s="21" t="s">
        <v>8</v>
      </c>
      <c r="J31" s="68"/>
      <c r="K31" s="23" t="s">
        <v>1</v>
      </c>
      <c r="L31" s="209" t="s">
        <v>22</v>
      </c>
      <c r="M31" s="74"/>
      <c r="N31" s="23" t="s">
        <v>7</v>
      </c>
      <c r="O31" s="106" t="s">
        <v>8</v>
      </c>
      <c r="P31" s="268">
        <f>D31*G31*J31*M31</f>
        <v>0</v>
      </c>
      <c r="Q31" s="133" t="s">
        <v>1</v>
      </c>
    </row>
    <row r="32" spans="1:17" s="6" customFormat="1" ht="12" customHeight="1" thickBot="1">
      <c r="A32" s="159"/>
      <c r="B32" s="36" t="s">
        <v>79</v>
      </c>
      <c r="C32" s="18" t="s">
        <v>48</v>
      </c>
      <c r="D32" s="74"/>
      <c r="E32" s="35" t="s">
        <v>7</v>
      </c>
      <c r="F32" s="21" t="s">
        <v>61</v>
      </c>
      <c r="G32" s="66"/>
      <c r="H32" s="23" t="s">
        <v>7</v>
      </c>
      <c r="I32" s="21" t="s">
        <v>8</v>
      </c>
      <c r="J32" s="68"/>
      <c r="K32" s="23" t="s">
        <v>1</v>
      </c>
      <c r="L32" s="209" t="s">
        <v>22</v>
      </c>
      <c r="M32" s="74"/>
      <c r="N32" s="23" t="s">
        <v>7</v>
      </c>
      <c r="O32" s="106" t="s">
        <v>8</v>
      </c>
      <c r="P32" s="269">
        <f>D32*G32*J32*M32</f>
        <v>0</v>
      </c>
      <c r="Q32" s="138" t="s">
        <v>1</v>
      </c>
    </row>
    <row r="33" spans="1:17" s="6" customFormat="1" ht="13.5" customHeight="1" thickBot="1">
      <c r="A33" s="160"/>
      <c r="B33" s="415" t="s">
        <v>40</v>
      </c>
      <c r="C33" s="416"/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7"/>
      <c r="P33" s="255">
        <f>SUM(P29:P32)</f>
        <v>0</v>
      </c>
      <c r="Q33" s="96" t="s">
        <v>1</v>
      </c>
    </row>
    <row r="34" spans="1:17" s="6" customFormat="1" ht="6" customHeight="1" thickBot="1">
      <c r="A34" s="170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92"/>
      <c r="Q34" s="171"/>
    </row>
    <row r="35" spans="1:17" s="6" customFormat="1" ht="15.75" thickBot="1">
      <c r="A35" s="412" t="s">
        <v>58</v>
      </c>
      <c r="B35" s="413"/>
      <c r="C35" s="413"/>
      <c r="D35" s="413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413"/>
      <c r="P35" s="413"/>
      <c r="Q35" s="414"/>
    </row>
    <row r="36" spans="1:17" ht="14.25" customHeight="1">
      <c r="A36" s="371" t="s">
        <v>11</v>
      </c>
      <c r="B36" s="344" t="s">
        <v>86</v>
      </c>
      <c r="C36" s="377"/>
      <c r="D36" s="377"/>
      <c r="E36" s="377"/>
      <c r="F36" s="378"/>
      <c r="G36" s="116">
        <f>P14</f>
        <v>0</v>
      </c>
      <c r="H36" s="43" t="s">
        <v>0</v>
      </c>
      <c r="I36" s="397"/>
      <c r="J36" s="398"/>
      <c r="K36" s="411"/>
      <c r="L36" s="44" t="s">
        <v>15</v>
      </c>
      <c r="M36" s="45">
        <v>15</v>
      </c>
      <c r="N36" s="14" t="s">
        <v>25</v>
      </c>
      <c r="O36" s="139" t="s">
        <v>15</v>
      </c>
      <c r="P36" s="263">
        <f>G36*M36</f>
        <v>0</v>
      </c>
      <c r="Q36" s="142" t="s">
        <v>7</v>
      </c>
    </row>
    <row r="37" spans="1:17" ht="15" customHeight="1" thickBot="1">
      <c r="A37" s="372"/>
      <c r="B37" s="368" t="s">
        <v>21</v>
      </c>
      <c r="C37" s="369"/>
      <c r="D37" s="369"/>
      <c r="E37" s="369"/>
      <c r="F37" s="370"/>
      <c r="G37" s="117">
        <f>P17</f>
        <v>0</v>
      </c>
      <c r="H37" s="48" t="s">
        <v>0</v>
      </c>
      <c r="I37" s="379"/>
      <c r="J37" s="380"/>
      <c r="K37" s="381"/>
      <c r="L37" s="46" t="s">
        <v>15</v>
      </c>
      <c r="M37" s="47">
        <v>15</v>
      </c>
      <c r="N37" s="30" t="s">
        <v>25</v>
      </c>
      <c r="O37" s="143" t="s">
        <v>15</v>
      </c>
      <c r="P37" s="270">
        <f>G37*M37</f>
        <v>0</v>
      </c>
      <c r="Q37" s="144" t="s">
        <v>7</v>
      </c>
    </row>
    <row r="38" spans="1:18" s="1" customFormat="1" ht="13.5" thickBot="1">
      <c r="A38" s="373"/>
      <c r="B38" s="151" t="s">
        <v>36</v>
      </c>
      <c r="C38" s="391"/>
      <c r="D38" s="392"/>
      <c r="E38" s="392"/>
      <c r="F38" s="393"/>
      <c r="G38" s="115">
        <f>SUM(G36:G37)</f>
        <v>0</v>
      </c>
      <c r="H38" s="206" t="s">
        <v>0</v>
      </c>
      <c r="I38" s="353"/>
      <c r="J38" s="354"/>
      <c r="K38" s="354"/>
      <c r="L38" s="354"/>
      <c r="M38" s="354"/>
      <c r="N38" s="355"/>
      <c r="O38" s="95" t="s">
        <v>15</v>
      </c>
      <c r="P38" s="294">
        <f>SUM(P36:P37)</f>
        <v>0</v>
      </c>
      <c r="Q38" s="99" t="s">
        <v>7</v>
      </c>
      <c r="R38" s="79" t="b">
        <f>IF(P38&gt;0,P38)</f>
        <v>0</v>
      </c>
    </row>
    <row r="39" spans="1:18" s="1" customFormat="1" ht="12.75" customHeight="1">
      <c r="A39" s="374" t="s">
        <v>30</v>
      </c>
      <c r="B39" s="356" t="s">
        <v>80</v>
      </c>
      <c r="C39" s="357"/>
      <c r="D39" s="357"/>
      <c r="E39" s="357"/>
      <c r="F39" s="358"/>
      <c r="G39" s="50">
        <f>P20</f>
        <v>0</v>
      </c>
      <c r="H39" s="51" t="s">
        <v>7</v>
      </c>
      <c r="I39" s="52" t="s">
        <v>32</v>
      </c>
      <c r="J39" s="102">
        <v>15</v>
      </c>
      <c r="K39" s="81"/>
      <c r="L39" s="388" t="s">
        <v>15</v>
      </c>
      <c r="M39" s="389"/>
      <c r="N39" s="390"/>
      <c r="O39" s="188" t="s">
        <v>15</v>
      </c>
      <c r="P39" s="270">
        <f>G39*J39</f>
        <v>0</v>
      </c>
      <c r="Q39" s="190" t="s">
        <v>7</v>
      </c>
      <c r="R39" s="79"/>
    </row>
    <row r="40" spans="1:18" s="1" customFormat="1" ht="12.75" customHeight="1">
      <c r="A40" s="375"/>
      <c r="B40" s="359" t="s">
        <v>81</v>
      </c>
      <c r="C40" s="360"/>
      <c r="D40" s="360"/>
      <c r="E40" s="360"/>
      <c r="F40" s="361"/>
      <c r="G40" s="50">
        <f>P21</f>
        <v>0</v>
      </c>
      <c r="H40" s="51" t="s">
        <v>7</v>
      </c>
      <c r="I40" s="52" t="s">
        <v>25</v>
      </c>
      <c r="J40" s="25">
        <v>30</v>
      </c>
      <c r="K40" s="102"/>
      <c r="L40" s="388" t="s">
        <v>15</v>
      </c>
      <c r="M40" s="389"/>
      <c r="N40" s="390"/>
      <c r="O40" s="188" t="s">
        <v>15</v>
      </c>
      <c r="P40" s="270">
        <f>G40*J40</f>
        <v>0</v>
      </c>
      <c r="Q40" s="190" t="s">
        <v>7</v>
      </c>
      <c r="R40" s="79"/>
    </row>
    <row r="41" spans="1:18" s="1" customFormat="1" ht="12.75" customHeight="1" thickBot="1">
      <c r="A41" s="375"/>
      <c r="B41" s="365" t="s">
        <v>82</v>
      </c>
      <c r="C41" s="366"/>
      <c r="D41" s="366"/>
      <c r="E41" s="366"/>
      <c r="F41" s="367"/>
      <c r="G41" s="49">
        <f>P22</f>
        <v>0</v>
      </c>
      <c r="H41" s="53" t="s">
        <v>1</v>
      </c>
      <c r="I41" s="57" t="s">
        <v>33</v>
      </c>
      <c r="J41" s="233">
        <v>0.01</v>
      </c>
      <c r="K41" s="108"/>
      <c r="L41" s="382" t="s">
        <v>60</v>
      </c>
      <c r="M41" s="383"/>
      <c r="N41" s="384"/>
      <c r="O41" s="189" t="s">
        <v>15</v>
      </c>
      <c r="P41" s="271">
        <f>G41/J41</f>
        <v>0</v>
      </c>
      <c r="Q41" s="191" t="s">
        <v>7</v>
      </c>
      <c r="R41" s="79"/>
    </row>
    <row r="42" spans="1:18" s="1" customFormat="1" ht="12.75" customHeight="1" thickBot="1">
      <c r="A42" s="375"/>
      <c r="B42" s="193" t="s">
        <v>43</v>
      </c>
      <c r="C42" s="177"/>
      <c r="D42" s="177"/>
      <c r="E42" s="177"/>
      <c r="F42" s="178"/>
      <c r="G42" s="179">
        <f>G39+G40+G41</f>
        <v>0</v>
      </c>
      <c r="H42" s="180" t="s">
        <v>59</v>
      </c>
      <c r="I42" s="181"/>
      <c r="J42" s="204"/>
      <c r="K42" s="183"/>
      <c r="L42" s="184"/>
      <c r="M42" s="185"/>
      <c r="N42" s="186"/>
      <c r="O42" s="95" t="s">
        <v>15</v>
      </c>
      <c r="P42" s="305">
        <f>SUM(P39:P41)</f>
        <v>0</v>
      </c>
      <c r="Q42" s="187" t="s">
        <v>7</v>
      </c>
      <c r="R42" s="79" t="b">
        <f>IF(P42&gt;0,P42)</f>
        <v>0</v>
      </c>
    </row>
    <row r="43" spans="1:18" s="1" customFormat="1" ht="12.75" customHeight="1">
      <c r="A43" s="375"/>
      <c r="B43" s="356" t="s">
        <v>94</v>
      </c>
      <c r="C43" s="357"/>
      <c r="D43" s="357"/>
      <c r="E43" s="357"/>
      <c r="F43" s="358"/>
      <c r="G43" s="41">
        <f>P25</f>
        <v>0</v>
      </c>
      <c r="H43" s="55" t="s">
        <v>1</v>
      </c>
      <c r="I43" s="56" t="s">
        <v>31</v>
      </c>
      <c r="J43" s="82">
        <v>0.03</v>
      </c>
      <c r="K43" s="82"/>
      <c r="L43" s="362" t="s">
        <v>60</v>
      </c>
      <c r="M43" s="363"/>
      <c r="N43" s="364"/>
      <c r="O43" s="194" t="s">
        <v>15</v>
      </c>
      <c r="P43" s="263">
        <f>G43/J43</f>
        <v>0</v>
      </c>
      <c r="Q43" s="142" t="s">
        <v>7</v>
      </c>
      <c r="R43" s="79"/>
    </row>
    <row r="44" spans="1:18" s="1" customFormat="1" ht="12.75" customHeight="1" thickBot="1">
      <c r="A44" s="375"/>
      <c r="B44" s="338" t="s">
        <v>83</v>
      </c>
      <c r="C44" s="339"/>
      <c r="D44" s="339"/>
      <c r="E44" s="339"/>
      <c r="F44" s="340"/>
      <c r="G44" s="49">
        <f>P26</f>
        <v>0</v>
      </c>
      <c r="H44" s="59" t="s">
        <v>1</v>
      </c>
      <c r="I44" s="54" t="s">
        <v>33</v>
      </c>
      <c r="J44" s="86">
        <v>0.02</v>
      </c>
      <c r="K44" s="111"/>
      <c r="L44" s="350" t="s">
        <v>60</v>
      </c>
      <c r="M44" s="351"/>
      <c r="N44" s="352"/>
      <c r="O44" s="195" t="s">
        <v>15</v>
      </c>
      <c r="P44" s="272">
        <f>G44/J44</f>
        <v>0</v>
      </c>
      <c r="Q44" s="196" t="s">
        <v>7</v>
      </c>
      <c r="R44" s="79"/>
    </row>
    <row r="45" spans="1:18" s="1" customFormat="1" ht="12.75" customHeight="1" thickBot="1">
      <c r="A45" s="375"/>
      <c r="B45" s="193" t="s">
        <v>84</v>
      </c>
      <c r="C45" s="175"/>
      <c r="D45" s="175"/>
      <c r="E45" s="175"/>
      <c r="F45" s="176"/>
      <c r="G45" s="49">
        <f>G44+G43</f>
        <v>0</v>
      </c>
      <c r="H45" s="53" t="s">
        <v>1</v>
      </c>
      <c r="I45" s="57"/>
      <c r="J45" s="37"/>
      <c r="K45" s="83"/>
      <c r="L45" s="162"/>
      <c r="M45" s="163"/>
      <c r="N45" s="164"/>
      <c r="O45" s="95" t="s">
        <v>15</v>
      </c>
      <c r="P45" s="306">
        <f>SUM(P43:P44)</f>
        <v>0</v>
      </c>
      <c r="Q45" s="85" t="s">
        <v>7</v>
      </c>
      <c r="R45" s="79" t="b">
        <f>IF(P45&gt;0,P45)</f>
        <v>0</v>
      </c>
    </row>
    <row r="46" spans="1:18" ht="13.5" thickBot="1">
      <c r="A46" s="375"/>
      <c r="B46" s="341" t="s">
        <v>45</v>
      </c>
      <c r="C46" s="342"/>
      <c r="D46" s="342"/>
      <c r="E46" s="342"/>
      <c r="F46" s="343"/>
      <c r="G46" s="49">
        <f>P33</f>
        <v>0</v>
      </c>
      <c r="H46" s="53" t="s">
        <v>1</v>
      </c>
      <c r="I46" s="110" t="s">
        <v>33</v>
      </c>
      <c r="J46" s="37">
        <v>0.08</v>
      </c>
      <c r="K46" s="86"/>
      <c r="L46" s="385" t="s">
        <v>60</v>
      </c>
      <c r="M46" s="386"/>
      <c r="N46" s="387"/>
      <c r="O46" s="189" t="s">
        <v>15</v>
      </c>
      <c r="P46" s="271">
        <f>G46/J46</f>
        <v>0</v>
      </c>
      <c r="Q46" s="205" t="s">
        <v>7</v>
      </c>
      <c r="R46" s="79"/>
    </row>
    <row r="47" spans="1:18" ht="13.5" thickBot="1">
      <c r="A47" s="376"/>
      <c r="B47" s="200" t="s">
        <v>37</v>
      </c>
      <c r="C47" s="197"/>
      <c r="D47" s="198"/>
      <c r="E47" s="198"/>
      <c r="F47" s="199"/>
      <c r="G47" s="201">
        <f>G46</f>
        <v>0</v>
      </c>
      <c r="H47" s="174" t="s">
        <v>1</v>
      </c>
      <c r="I47" s="202"/>
      <c r="J47" s="203"/>
      <c r="K47" s="204"/>
      <c r="L47" s="153"/>
      <c r="M47" s="154"/>
      <c r="N47" s="155"/>
      <c r="O47" s="84" t="s">
        <v>15</v>
      </c>
      <c r="P47" s="306">
        <f>P46</f>
        <v>0</v>
      </c>
      <c r="Q47" s="87" t="s">
        <v>7</v>
      </c>
      <c r="R47" s="79" t="b">
        <f>IF(P47&gt;0,P47)</f>
        <v>0</v>
      </c>
    </row>
    <row r="48" spans="1:22" s="221" customFormat="1" ht="17.25" customHeight="1" thickBot="1">
      <c r="A48" s="456" t="s">
        <v>98</v>
      </c>
      <c r="B48" s="457"/>
      <c r="C48" s="457"/>
      <c r="D48" s="457"/>
      <c r="E48" s="457"/>
      <c r="F48" s="457"/>
      <c r="G48" s="457"/>
      <c r="H48" s="297" t="s">
        <v>67</v>
      </c>
      <c r="I48" s="349" t="b">
        <f>IF(R38=P48,"Flächen",IF(R42=P48,"Tränken",IF(R45=P48,"Fütterung",IF(R47=P48,"Sitzstangen"))))</f>
        <v>0</v>
      </c>
      <c r="J48" s="349"/>
      <c r="K48" s="298" t="s">
        <v>68</v>
      </c>
      <c r="L48" s="299"/>
      <c r="M48" s="307"/>
      <c r="N48" s="308"/>
      <c r="O48" s="302" t="s">
        <v>15</v>
      </c>
      <c r="P48" s="303">
        <f>MIN(R38:R47)</f>
        <v>0</v>
      </c>
      <c r="Q48" s="304" t="s">
        <v>7</v>
      </c>
      <c r="V48" s="249"/>
    </row>
    <row r="49" spans="1:18" ht="14.25" customHeight="1">
      <c r="A49" s="397" t="s">
        <v>87</v>
      </c>
      <c r="B49" s="398"/>
      <c r="C49" s="398"/>
      <c r="D49" s="398"/>
      <c r="E49" s="398"/>
      <c r="F49" s="398"/>
      <c r="G49" s="398"/>
      <c r="H49" s="398"/>
      <c r="I49" s="398"/>
      <c r="J49" s="398"/>
      <c r="K49" s="398"/>
      <c r="L49" s="398"/>
      <c r="M49" s="398"/>
      <c r="N49" s="399"/>
      <c r="O49" s="91" t="s">
        <v>9</v>
      </c>
      <c r="P49" s="292">
        <f>G38</f>
        <v>0</v>
      </c>
      <c r="Q49" s="92" t="s">
        <v>0</v>
      </c>
      <c r="R49" s="120"/>
    </row>
    <row r="50" spans="1:18" ht="13.5" customHeight="1" thickBot="1">
      <c r="A50" s="394" t="s">
        <v>18</v>
      </c>
      <c r="B50" s="395"/>
      <c r="C50" s="395"/>
      <c r="D50" s="395"/>
      <c r="E50" s="395"/>
      <c r="F50" s="395"/>
      <c r="G50" s="395"/>
      <c r="H50" s="395"/>
      <c r="I50" s="395"/>
      <c r="J50" s="395"/>
      <c r="K50" s="395"/>
      <c r="L50" s="395"/>
      <c r="M50" s="395"/>
      <c r="N50" s="396"/>
      <c r="O50" s="93" t="s">
        <v>9</v>
      </c>
      <c r="P50" s="293">
        <f>G37</f>
        <v>0</v>
      </c>
      <c r="Q50" s="94" t="s">
        <v>0</v>
      </c>
      <c r="R50" s="222"/>
    </row>
    <row r="51" spans="1:17" ht="13.5" thickBot="1">
      <c r="A51" s="7" t="s">
        <v>66</v>
      </c>
      <c r="B51" s="42"/>
      <c r="C51" s="42"/>
      <c r="D51" s="42"/>
      <c r="E51" s="42"/>
      <c r="F51" s="337"/>
      <c r="G51" s="431" t="s">
        <v>102</v>
      </c>
      <c r="H51" s="432"/>
      <c r="I51" s="433"/>
      <c r="J51" s="337"/>
      <c r="K51" s="337"/>
      <c r="L51" s="337"/>
      <c r="M51" s="337"/>
      <c r="N51" s="434" t="s">
        <v>103</v>
      </c>
      <c r="O51" s="435"/>
      <c r="P51" s="332" t="e">
        <f>P50/P49%</f>
        <v>#DIV/0!</v>
      </c>
      <c r="Q51" s="336" t="s">
        <v>19</v>
      </c>
    </row>
  </sheetData>
  <sheetProtection/>
  <mergeCells count="49">
    <mergeCell ref="N51:O51"/>
    <mergeCell ref="G51:I51"/>
    <mergeCell ref="P2:Q2"/>
    <mergeCell ref="P3:Q3"/>
    <mergeCell ref="M2:O2"/>
    <mergeCell ref="C2:H2"/>
    <mergeCell ref="C3:H3"/>
    <mergeCell ref="A48:G48"/>
    <mergeCell ref="B37:F37"/>
    <mergeCell ref="C38:F38"/>
    <mergeCell ref="A2:B2"/>
    <mergeCell ref="A3:B3"/>
    <mergeCell ref="A6:Q6"/>
    <mergeCell ref="L44:N44"/>
    <mergeCell ref="L46:N46"/>
    <mergeCell ref="L39:N39"/>
    <mergeCell ref="L40:N40"/>
    <mergeCell ref="I37:K37"/>
    <mergeCell ref="A1:L1"/>
    <mergeCell ref="M1:Q1"/>
    <mergeCell ref="I36:K36"/>
    <mergeCell ref="A35:Q35"/>
    <mergeCell ref="B33:O33"/>
    <mergeCell ref="B27:O27"/>
    <mergeCell ref="B14:O14"/>
    <mergeCell ref="B23:O23"/>
    <mergeCell ref="M3:O3"/>
    <mergeCell ref="A24:Q24"/>
    <mergeCell ref="I38:N38"/>
    <mergeCell ref="B39:F39"/>
    <mergeCell ref="B40:F40"/>
    <mergeCell ref="L43:N43"/>
    <mergeCell ref="B41:F41"/>
    <mergeCell ref="B43:F43"/>
    <mergeCell ref="B44:F44"/>
    <mergeCell ref="B46:F46"/>
    <mergeCell ref="I48:J48"/>
    <mergeCell ref="L41:N41"/>
    <mergeCell ref="A50:N50"/>
    <mergeCell ref="A49:N49"/>
    <mergeCell ref="A39:A47"/>
    <mergeCell ref="A28:Q28"/>
    <mergeCell ref="C4:Q4"/>
    <mergeCell ref="B36:F36"/>
    <mergeCell ref="A19:Q19"/>
    <mergeCell ref="B16:E16"/>
    <mergeCell ref="A15:A17"/>
    <mergeCell ref="A8:A14"/>
    <mergeCell ref="A36:A38"/>
  </mergeCells>
  <printOptions/>
  <pageMargins left="0.3" right="0.1968503937007874" top="0.17" bottom="0.19" header="0.17" footer="0.19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Fröhlich Ernst BVET</dc:creator>
  <cp:keywords/>
  <dc:description/>
  <cp:lastModifiedBy>Berchtold Margot</cp:lastModifiedBy>
  <cp:lastPrinted>2010-04-15T12:19:12Z</cp:lastPrinted>
  <dcterms:created xsi:type="dcterms:W3CDTF">1997-09-30T11:48:55Z</dcterms:created>
  <dcterms:modified xsi:type="dcterms:W3CDTF">2013-09-05T11:56:03Z</dcterms:modified>
  <cp:category/>
  <cp:version/>
  <cp:contentType/>
  <cp:contentStatus/>
</cp:coreProperties>
</file>